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<sst xmlns="http://schemas.openxmlformats.org/spreadsheetml/2006/main" count="346" uniqueCount="152">
  <si>
    <t>去哪儿网酒店预付对账单</t>
  </si>
  <si>
    <t>供应商名称：</t>
  </si>
  <si>
    <t>汇趣住</t>
  </si>
  <si>
    <t>结算周期：</t>
  </si>
  <si>
    <t>2023-02-22至2023-02-23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</si>
  <si>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</si>
  <si>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</si>
  <si>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</si>
  <si>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</si>
  <si>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</si>
  <si>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</si>
  <si>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</si>
  <si>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</si>
  <si>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</si>
  <si>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</si>
  <si>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</si>
  <si>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</si>
  <si>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</si>
  <si>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</si>
  <si>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</si>
  <si>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¥1,376.00</t>
  </si>
  <si>
    <t>¥200.00</t>
  </si>
  <si>
    <t>¥1,176.00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</si>
  <si>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</si>
  <si>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</si>
  <si>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</si>
  <si>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</si>
  <si>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</si>
  <si>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</si>
  <si>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</si>
  <si>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</si>
  <si>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</si>
  <si>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</si>
  <si>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</si>
  <si>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</si>
  <si>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</si>
  <si>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</si>
  <si>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</si>
  <si>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</si>
  <si>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</si>
  <si>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</si>
  <si>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</si>
  <si>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</si>
  <si>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</si>
  <si>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</si>
  <si>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</si>
  <si>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</si>
  <si>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</si>
  <si>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</si>
  <si>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</si>
  <si>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</si>
  <si>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</si>
  <si>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</si>
  <si>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</si>
  <si>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</si>
  <si>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</si>
  <si>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</si>
  <si>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</si>
  <si>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</si>
  <si>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</si>
  <si>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</si>
  <si>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</si>
  <si>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</si>
  <si>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</si>
  <si>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</si>
  <si>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</si>
  <si>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</si>
  <si>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</si>
  <si>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</si>
  <si>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</si>
  <si>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103279357616</t>
  </si>
  <si>
    <t>酒店预付</t>
  </si>
  <si>
    <t>否</t>
  </si>
  <si>
    <t>普通</t>
  </si>
  <si>
    <t>311484889</t>
  </si>
  <si>
    <t>北京蝶尚精品酒店(亚运村店)</t>
  </si>
  <si>
    <t>1639468</t>
  </si>
  <si>
    <t>吴立娜</t>
  </si>
  <si>
    <t>2023-02-20</t>
  </si>
  <si>
    <t>2023-02-22</t>
  </si>
  <si>
    <t>2023-02-23</t>
  </si>
  <si>
    <t>¥519.00</t>
  </si>
  <si>
    <t>¥64.00</t>
  </si>
  <si>
    <t>¥455.00</t>
  </si>
  <si>
    <t>温馨家庭房</t>
  </si>
  <si>
    <t>WEBSITE</t>
  </si>
  <si>
    <t>103281720865</t>
  </si>
  <si>
    <t>347181995</t>
  </si>
  <si>
    <t>上海品尊名致精品酒店公寓</t>
  </si>
  <si>
    <t>林思仲</t>
  </si>
  <si>
    <t>¥461.00</t>
  </si>
  <si>
    <t>¥74.00</t>
  </si>
  <si>
    <t>¥387.00</t>
  </si>
  <si>
    <t>豪华复式房</t>
  </si>
  <si>
    <t>103281976665</t>
  </si>
  <si>
    <t>381809745</t>
  </si>
  <si>
    <t>宜尚酒店(贵阳黔灵山店)</t>
  </si>
  <si>
    <t>董媛媛|蔡晓梅</t>
  </si>
  <si>
    <t>¥396.00</t>
  </si>
  <si>
    <t>¥62.00</t>
  </si>
  <si>
    <t>¥334.00</t>
  </si>
  <si>
    <t>宜馨双床房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</si>
  <si>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</si>
  <si>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</si>
  <si>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</si>
  <si>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</si>
  <si>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</si>
  <si>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</si>
  <si>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</si>
  <si>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</si>
  <si>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</si>
  <si>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</si>
  <si>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</si>
  <si>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A230224105514481</t>
  </si>
  <si>
    <r>
      <t>总计</t>
    </r>
    <r>
      <rPr>
        <sz val="10"/>
        <rFont val="Arial"/>
        <charset val="134"/>
      </rPr>
      <t>:1176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</si>
  <si>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</si>
  <si>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</si>
  <si>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</si>
  <si>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</si>
  <si>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</si>
  <si>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</si>
  <si>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</si>
  <si>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</si>
  <si>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</si>
  <si>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</si>
  <si>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</si>
  <si>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</si>
  <si>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</si>
  <si>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</si>
  <si>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</si>
  <si>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</si>
  <si>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</si>
  <si>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</si>
  <si>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3056952</t>
  </si>
  <si>
    <t>--</t>
  </si>
  <si>
    <t>387.00</t>
  </si>
  <si>
    <t>RMB</t>
  </si>
  <si>
    <t>0</t>
  </si>
  <si>
    <t>0.00</t>
  </si>
  <si>
    <t>汇趣住国内直连</t>
  </si>
  <si>
    <t>01.011247</t>
  </si>
  <si>
    <t>2023-02-22 22:43:25</t>
  </si>
  <si>
    <t>直连</t>
  </si>
  <si>
    <t>中国</t>
  </si>
  <si>
    <t>3054483</t>
  </si>
  <si>
    <t>董媛媛,蔡晓梅</t>
  </si>
  <si>
    <t>334.00</t>
  </si>
  <si>
    <t>2023-02-22 11:05:33</t>
  </si>
  <si>
    <t>3050079</t>
  </si>
  <si>
    <t>北京上上智精品酒店</t>
  </si>
  <si>
    <t>455.00</t>
  </si>
  <si>
    <t>2023-02-20 22:08:05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</si>
</sst>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455</v>
      </c>
      <c r="E2" t="str">
        <f>VLOOKUP(A2,HOP!A:L,12,0)</f>
        <v>455.00</v>
      </c>
      <c r="F2" t="str">
        <f>VLOOKUP(A2,HOP!A:C,3,0)</f>
        <v>3050079</v>
      </c>
      <c r="G2">
        <f>D2-E2</f>
        <v>0</v>
      </c>
      <c r="H2" t="str">
        <f>$H$1&amp;F2</f>
        <v>，3050079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387</v>
      </c>
      <c r="E3" t="str">
        <f>VLOOKUP(A3,HOP!A:L,12,0)</f>
        <v>387.00</v>
      </c>
      <c r="F3" t="str">
        <f>VLOOKUP(A3,HOP!A:C,3,0)</f>
        <v>3056952</v>
      </c>
      <c r="G3">
        <f>D3-E3</f>
        <v>0</v>
      </c>
      <c r="H3" t="str">
        <f>$H$1&amp;F3</f>
        <v>，3056952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334</v>
      </c>
      <c r="E4" t="str">
        <f>VLOOKUP(A4,HOP!A:L,12,0)</f>
        <v>334.00</v>
      </c>
      <c r="F4" t="str">
        <f>VLOOKUP(A4,HOP!A:C,3,0)</f>
        <v>3054483</v>
      </c>
      <c r="G4">
        <f>D4-E4</f>
        <v>0</v>
      </c>
      <c r="H4" t="str">
        <f>$H$1&amp;F4</f>
        <v>，3054483</v>
      </c>
      <c r="I4" t="str">
        <f>VLOOKUP(A4,HOP!A:U,21,0)</f>
        <v>直连</v>
      </c>
    </row>
    <row r="6" spans="4:4">
      <c r="D6" s="3">
        <f>SUM(D2:D5)</f>
        <v>1176</v>
      </c>
    </row>
    <row r="9" ht="14.25" spans="4:4">
      <c r="D9" s="8" t="s">
        <v>22</v>
      </c>
    </row>
    <row r="12" spans="1:1">
      <c r="A12" t="s">
        <v>113</v>
      </c>
    </row>
    <row r="13" spans="1:1">
      <c r="A13" s="5" t="s">
        <v>114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86</v>
      </c>
      <c r="B2" s="1" t="s">
        <v>79</v>
      </c>
      <c r="C2" s="1" t="s">
        <v>133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  <c r="V2" s="1" t="s">
        <v>143</v>
      </c>
    </row>
    <row r="3" s="1" customFormat="1" spans="1:22">
      <c r="A3" s="1" t="s">
        <v>94</v>
      </c>
      <c r="B3" s="1" t="s">
        <v>79</v>
      </c>
      <c r="C3" s="1" t="s">
        <v>144</v>
      </c>
      <c r="D3" s="1" t="s">
        <v>96</v>
      </c>
      <c r="E3" s="1" t="s">
        <v>145</v>
      </c>
      <c r="F3" s="1" t="s">
        <v>79</v>
      </c>
      <c r="G3" s="1" t="s">
        <v>80</v>
      </c>
      <c r="H3" s="1" t="s">
        <v>134</v>
      </c>
      <c r="I3" s="1" t="s">
        <v>146</v>
      </c>
      <c r="J3" s="1" t="s">
        <v>136</v>
      </c>
      <c r="K3" s="1" t="s">
        <v>146</v>
      </c>
      <c r="L3" s="1" t="s">
        <v>146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147</v>
      </c>
      <c r="S3" s="1" t="s">
        <v>72</v>
      </c>
      <c r="T3" s="1" t="s">
        <v>34</v>
      </c>
      <c r="U3" s="1" t="s">
        <v>142</v>
      </c>
      <c r="V3" s="1" t="s">
        <v>143</v>
      </c>
    </row>
    <row r="4" s="1" customFormat="1" spans="1:22">
      <c r="A4" s="1" t="s">
        <v>70</v>
      </c>
      <c r="B4" s="1" t="s">
        <v>78</v>
      </c>
      <c r="C4" s="1" t="s">
        <v>148</v>
      </c>
      <c r="D4" s="1" t="s">
        <v>149</v>
      </c>
      <c r="E4" s="1" t="s">
        <v>77</v>
      </c>
      <c r="F4" s="1" t="s">
        <v>79</v>
      </c>
      <c r="G4" s="1" t="s">
        <v>80</v>
      </c>
      <c r="H4" s="1" t="s">
        <v>134</v>
      </c>
      <c r="I4" s="1" t="s">
        <v>150</v>
      </c>
      <c r="J4" s="1" t="s">
        <v>136</v>
      </c>
      <c r="K4" s="1" t="s">
        <v>150</v>
      </c>
      <c r="L4" s="1" t="s">
        <v>150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151</v>
      </c>
      <c r="S4" s="1" t="s">
        <v>72</v>
      </c>
      <c r="T4" s="1" t="s">
        <v>34</v>
      </c>
      <c r="U4" s="1" t="s">
        <v>142</v>
      </c>
      <c r="V4" s="1" t="s">
        <v>143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2023-02-24T02:56:55Z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26EA57873C5B477F9D4340A5FF36AAB4</vt:lpwstr>
  </property>
</Properties>
</file>