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<sst xmlns="http://schemas.openxmlformats.org/spreadsheetml/2006/main" count="451" uniqueCount="190">
  <si>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</si>
  <si>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</si>
  <si>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</si>
  <si>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</si>
  <si>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</si>
  <si>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</si>
  <si>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</si>
  <si>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</si>
  <si>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</si>
  <si>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</si>
  <si>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</si>
  <si>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</si>
  <si>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</si>
  <si>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</si>
  <si>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</si>
  <si>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</si>
  <si>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</si>
  <si>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</si>
  <si>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</si>
  <si>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</si>
  <si>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</si>
  <si>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</si>
  <si>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</si>
  <si>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</si>
  <si>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</si>
  <si>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999222500663139	</t>
  </si>
  <si>
    <t>Ctrip</t>
  </si>
  <si>
    <t>正常</t>
  </si>
  <si>
    <t>[桐乡]乌镇民宿(94920398)</t>
  </si>
  <si>
    <t>民宿标准间B&lt;至多8间&gt;&lt;90天内可预订&gt;&lt;2人入住&gt;&lt;早餐&gt;</t>
  </si>
  <si>
    <t>CNY</t>
  </si>
  <si>
    <t>方婉欣</t>
  </si>
  <si>
    <t>CA13744230224CNY</t>
  </si>
  <si>
    <t>未提现</t>
  </si>
  <si>
    <t>携程开票</t>
  </si>
  <si>
    <t xml:space="preserve">3000643	</t>
  </si>
  <si>
    <t xml:space="preserve">	</t>
  </si>
  <si>
    <t xml:space="preserve">999222512329050	</t>
  </si>
  <si>
    <t>[台南]泊乐行旅-赤崁店(Hotel Brown)(80941744)</t>
  </si>
  <si>
    <t>豪华双人房&lt;至多8间&gt;&lt;2人入住&gt;</t>
  </si>
  <si>
    <t>Huyen/Duong Thi Bich,Huyen/Duong Thi Bich</t>
  </si>
  <si>
    <t xml:space="preserve">3002216	</t>
  </si>
  <si>
    <t xml:space="preserve">999222526209500	</t>
  </si>
  <si>
    <t>[杭州]全季酒店(杭州武林广场文晖大厦店)(76439494)</t>
  </si>
  <si>
    <t>家庭房&lt;至多8间&gt;&lt;2人入住&gt;</t>
  </si>
  <si>
    <t>王丽娜</t>
  </si>
  <si>
    <t xml:space="preserve">3003956	</t>
  </si>
  <si>
    <t xml:space="preserve">R3100053108243079001	</t>
  </si>
  <si>
    <t xml:space="preserve">999222530499136	</t>
  </si>
  <si>
    <t>[徐州]全季酒店(徐州云龙万达广场店)(93870978)</t>
  </si>
  <si>
    <t>商务大床房&lt;至多8间&gt;&lt;2人入住&gt;</t>
  </si>
  <si>
    <t>刘雨晨</t>
  </si>
  <si>
    <t xml:space="preserve">3004755	</t>
  </si>
  <si>
    <t xml:space="preserve">R2210045108266150001	</t>
  </si>
  <si>
    <t xml:space="preserve">999222584212132	</t>
  </si>
  <si>
    <t>[台南]这里民宿(台南安平一馆)(Tainan Here Hostel Anping)(81210627)</t>
  </si>
  <si>
    <t>双人房&lt;至多8间&gt;&lt;2人入住&gt;</t>
  </si>
  <si>
    <t>Lai/Gunmin,Lai/Gunmin</t>
  </si>
  <si>
    <t xml:space="preserve">3012328	</t>
  </si>
  <si>
    <t xml:space="preserve">999222589265701	</t>
  </si>
  <si>
    <t>[长沙]长沙会展诺富特酒店(80251071)</t>
  </si>
  <si>
    <t>高级大床房&lt;至多8间&gt;&lt;2人入住&gt;</t>
  </si>
  <si>
    <t>胡旋</t>
  </si>
  <si>
    <t xml:space="preserve">3013261	</t>
  </si>
  <si>
    <t xml:space="preserve">999222589298456	</t>
  </si>
  <si>
    <t>[屏东]海的颜色精品旅馆(The Colors Under The Sea)(81211055)</t>
  </si>
  <si>
    <t>标准双人房&lt;至多8间&gt;&lt;2人入住&gt;&lt;早餐&gt;</t>
  </si>
  <si>
    <t>HUANG/JUIHSIUNG</t>
  </si>
  <si>
    <t xml:space="preserve">3013270	</t>
  </si>
  <si>
    <t xml:space="preserve">Ok-1453363172	</t>
  </si>
  <si>
    <t xml:space="preserve">999222589999937	</t>
  </si>
  <si>
    <t>[新竹]新竹烟波大饭店-湖滨本馆(Lakeshore Hotel)(82340362)</t>
  </si>
  <si>
    <t>经典家庭房&lt;至多8间&gt;&lt;2人入住&gt;&lt;早餐&gt;</t>
  </si>
  <si>
    <t>TANG/HSIAOHUI</t>
  </si>
  <si>
    <t xml:space="preserve">3013407	</t>
  </si>
  <si>
    <t xml:space="preserve">-1453421622	</t>
  </si>
  <si>
    <t xml:space="preserve">999222592707006	</t>
  </si>
  <si>
    <t>[广州]锋态度酒店(广州火车站地铁站中医药大学店)(68309680)</t>
  </si>
  <si>
    <t>锋致大床房&lt;至多8间&gt;&lt;2人入住&gt;</t>
  </si>
  <si>
    <t>张夜琴</t>
  </si>
  <si>
    <t xml:space="preserve">3013801	</t>
  </si>
  <si>
    <t xml:space="preserve">R_0020119_423603	</t>
  </si>
  <si>
    <t xml:space="preserve">999222592785434	</t>
  </si>
  <si>
    <t>[大连]大连金石滩鲁能希尔顿度假酒店(74975534)</t>
  </si>
  <si>
    <t>豪华大床房&lt;2人入住&gt;</t>
  </si>
  <si>
    <t>范庆宇</t>
  </si>
  <si>
    <t xml:space="preserve">3013807	</t>
  </si>
  <si>
    <t xml:space="preserve">3341871150	</t>
  </si>
  <si>
    <t xml:space="preserve">999222594251681	</t>
  </si>
  <si>
    <t>[南京]南京富建城市酒店(80247706)</t>
  </si>
  <si>
    <t>商务大床间&lt;至多8间&gt;&lt;2人入住&gt;&lt;早餐&gt;</t>
  </si>
  <si>
    <t>陈凤</t>
  </si>
  <si>
    <t xml:space="preserve">3014015	</t>
  </si>
  <si>
    <t xml:space="preserve">999222598530466	</t>
  </si>
  <si>
    <t>[葫芦岛]格林豪泰智选酒店(葫芦岛客运总站店)(80247758)</t>
  </si>
  <si>
    <t>双床房&lt;至多8间&gt;&lt;2人入住&gt;</t>
  </si>
  <si>
    <t>黄晓龙</t>
  </si>
  <si>
    <t xml:space="preserve">3014185	</t>
  </si>
  <si>
    <t xml:space="preserve">(GRT)82762229;	</t>
  </si>
  <si>
    <t>，</t>
  </si>
  <si>
    <t>4860 CNY</t>
  </si>
  <si>
    <t>A230224092312481</t>
  </si>
  <si>
    <t>总计：4860元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</si>
  <si>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</si>
  <si>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</si>
  <si>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</si>
  <si>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</si>
  <si>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</si>
  <si>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</si>
  <si>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</si>
  <si>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</si>
  <si>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</si>
  <si>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</si>
  <si>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</si>
  <si>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</si>
  <si>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</si>
  <si>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</si>
  <si>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</si>
  <si>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</si>
  <si>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</si>
  <si>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</si>
  <si>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</si>
  <si>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</si>
  <si>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3014185</t>
  </si>
  <si>
    <t>格林豪泰智选酒店(葫芦岛客运总站店)</t>
  </si>
  <si>
    <t>2023-02-09</t>
  </si>
  <si>
    <t>退房日月结</t>
  </si>
  <si>
    <t>188.00</t>
  </si>
  <si>
    <t>RMB</t>
  </si>
  <si>
    <t>0</t>
  </si>
  <si>
    <t>0.00</t>
  </si>
  <si>
    <t>携程汇登国内直连</t>
  </si>
  <si>
    <t>01.011264</t>
  </si>
  <si>
    <t>2023-02-08 15:39:08</t>
  </si>
  <si>
    <t>否</t>
  </si>
  <si>
    <t>广州汇登信息科技有限公司</t>
  </si>
  <si>
    <t>直连</t>
  </si>
  <si>
    <t>中国</t>
  </si>
  <si>
    <t>3014015</t>
  </si>
  <si>
    <t>南京富建城市酒店</t>
  </si>
  <si>
    <t>320.00</t>
  </si>
  <si>
    <t>2023-02-08 14:23:05</t>
  </si>
  <si>
    <t>3013807</t>
  </si>
  <si>
    <t>大连金石滩鲁能希尔顿度假酒店</t>
  </si>
  <si>
    <t>634.00</t>
  </si>
  <si>
    <t>2023-02-08 12:30:26</t>
  </si>
  <si>
    <t>3013801</t>
  </si>
  <si>
    <t>锋态度酒店(广州火车站地铁站中医药大学店)</t>
  </si>
  <si>
    <t>231.00</t>
  </si>
  <si>
    <t>2023-02-08 12:25:29</t>
  </si>
  <si>
    <t>3013407</t>
  </si>
  <si>
    <t>新竹烟波大饭店-湖滨本馆</t>
  </si>
  <si>
    <t>TANG HSIAOHUI</t>
  </si>
  <si>
    <t>1050.00</t>
  </si>
  <si>
    <t>2023-02-08 09:04:25</t>
  </si>
  <si>
    <t>3013270</t>
  </si>
  <si>
    <t>海的颜色精品旅馆</t>
  </si>
  <si>
    <t>HUANG JUIHSIUNG</t>
  </si>
  <si>
    <t>353.00</t>
  </si>
  <si>
    <t>2023-02-08 07:00:15</t>
  </si>
  <si>
    <t>3013261</t>
  </si>
  <si>
    <t>长沙会展诺富特酒店</t>
  </si>
  <si>
    <t>470.00</t>
  </si>
  <si>
    <t>2023-02-08 06:42:08</t>
  </si>
  <si>
    <t>2023-02-07</t>
  </si>
  <si>
    <t>3012328</t>
  </si>
  <si>
    <t>台南?这里（平安一馆）</t>
  </si>
  <si>
    <t>Lai Gunmin,Lai Gunmin</t>
  </si>
  <si>
    <t>220.00</t>
  </si>
  <si>
    <t>2023-02-07 20:39:02</t>
  </si>
  <si>
    <t>2023-02-05</t>
  </si>
  <si>
    <t>3004755</t>
  </si>
  <si>
    <t>全季酒店(徐州云龙万达广场店)</t>
  </si>
  <si>
    <t>267.00</t>
  </si>
  <si>
    <t>2023-02-05 01:55:52</t>
  </si>
  <si>
    <t>2023-02-04</t>
  </si>
  <si>
    <t>3003956</t>
  </si>
  <si>
    <t>全季酒店(杭州武林广场文晖大厦店)</t>
  </si>
  <si>
    <t>347.00</t>
  </si>
  <si>
    <t>2023-02-04 19:31:22</t>
  </si>
  <si>
    <t>3002216</t>
  </si>
  <si>
    <t>泊乐行旅 - 赤崁店</t>
  </si>
  <si>
    <t>Huyen Duong Thi Bich,Huyen Duong Thi Bich</t>
  </si>
  <si>
    <t>468.00</t>
  </si>
  <si>
    <t>2023-02-04 02:27:40</t>
  </si>
  <si>
    <t>2023-02-03</t>
  </si>
  <si>
    <t>3000643</t>
  </si>
  <si>
    <t>乌镇民宿</t>
  </si>
  <si>
    <t>312.00</t>
  </si>
  <si>
    <t>2023-02-03 15:26:18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</si>
</sst>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44965</v>
      </c>
      <c r="G2" s="6">
        <v>44966</v>
      </c>
      <c r="H2" s="4">
        <v>1</v>
      </c>
      <c r="I2" s="4">
        <v>1</v>
      </c>
      <c r="J2" s="4">
        <v>1</v>
      </c>
      <c r="K2" s="4" t="s">
        <v>30</v>
      </c>
      <c r="L2" s="4">
        <v>312</v>
      </c>
      <c r="M2" s="4">
        <v>312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44981</v>
      </c>
      <c r="T2" s="4" t="s">
        <v>34</v>
      </c>
      <c r="U2" s="4">
        <v>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44965</v>
      </c>
      <c r="G3" s="6">
        <v>44966</v>
      </c>
      <c r="H3" s="4">
        <v>1</v>
      </c>
      <c r="I3" s="4">
        <v>1</v>
      </c>
      <c r="J3" s="4">
        <v>1</v>
      </c>
      <c r="K3" s="4" t="s">
        <v>30</v>
      </c>
      <c r="L3" s="4">
        <v>468</v>
      </c>
      <c r="M3" s="4">
        <v>468</v>
      </c>
      <c r="N3" s="4" t="s">
        <v>40</v>
      </c>
      <c r="O3" s="4" t="s">
        <v>32</v>
      </c>
      <c r="P3" s="4" t="s">
        <v>33</v>
      </c>
      <c r="Q3" s="4">
        <v>0</v>
      </c>
      <c r="R3" s="7">
        <v>44961</v>
      </c>
      <c r="S3" s="6">
        <v>44981</v>
      </c>
      <c r="T3" s="4" t="s">
        <v>34</v>
      </c>
      <c r="U3" s="4">
        <v>468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44965</v>
      </c>
      <c r="G4" s="6">
        <v>44966</v>
      </c>
      <c r="H4" s="4">
        <v>1</v>
      </c>
      <c r="I4" s="4">
        <v>1</v>
      </c>
      <c r="J4" s="4">
        <v>1</v>
      </c>
      <c r="K4" s="4" t="s">
        <v>30</v>
      </c>
      <c r="L4" s="4">
        <v>347</v>
      </c>
      <c r="M4" s="4">
        <v>347</v>
      </c>
      <c r="N4" s="4" t="s">
        <v>45</v>
      </c>
      <c r="O4" s="4" t="s">
        <v>32</v>
      </c>
      <c r="P4" s="4" t="s">
        <v>33</v>
      </c>
      <c r="Q4" s="4">
        <v>0</v>
      </c>
      <c r="R4" s="7">
        <v>44961</v>
      </c>
      <c r="S4" s="6">
        <v>44981</v>
      </c>
      <c r="T4" s="4" t="s">
        <v>34</v>
      </c>
      <c r="U4" s="4">
        <v>347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44965</v>
      </c>
      <c r="G5" s="6">
        <v>44966</v>
      </c>
      <c r="H5" s="4">
        <v>1</v>
      </c>
      <c r="I5" s="4">
        <v>1</v>
      </c>
      <c r="J5" s="4">
        <v>1</v>
      </c>
      <c r="K5" s="4" t="s">
        <v>30</v>
      </c>
      <c r="L5" s="4">
        <v>267</v>
      </c>
      <c r="M5" s="4">
        <v>267</v>
      </c>
      <c r="N5" s="4" t="s">
        <v>51</v>
      </c>
      <c r="O5" s="4" t="s">
        <v>32</v>
      </c>
      <c r="P5" s="4" t="s">
        <v>33</v>
      </c>
      <c r="Q5" s="4">
        <v>0</v>
      </c>
      <c r="R5" s="7">
        <v>44962</v>
      </c>
      <c r="S5" s="6">
        <v>44981</v>
      </c>
      <c r="T5" s="4" t="s">
        <v>34</v>
      </c>
      <c r="U5" s="4">
        <v>267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44965</v>
      </c>
      <c r="G6" s="6">
        <v>44966</v>
      </c>
      <c r="H6" s="4">
        <v>1</v>
      </c>
      <c r="I6" s="4">
        <v>1</v>
      </c>
      <c r="J6" s="4">
        <v>1</v>
      </c>
      <c r="K6" s="4" t="s">
        <v>30</v>
      </c>
      <c r="L6" s="4">
        <v>220</v>
      </c>
      <c r="M6" s="4">
        <v>220</v>
      </c>
      <c r="N6" s="4" t="s">
        <v>57</v>
      </c>
      <c r="O6" s="4" t="s">
        <v>32</v>
      </c>
      <c r="P6" s="4" t="s">
        <v>33</v>
      </c>
      <c r="Q6" s="4">
        <v>0</v>
      </c>
      <c r="R6" s="7">
        <v>44964</v>
      </c>
      <c r="S6" s="6">
        <v>44981</v>
      </c>
      <c r="T6" s="4" t="s">
        <v>34</v>
      </c>
      <c r="U6" s="4">
        <v>220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44965</v>
      </c>
      <c r="G7" s="6">
        <v>44966</v>
      </c>
      <c r="H7" s="4">
        <v>1</v>
      </c>
      <c r="I7" s="4">
        <v>1</v>
      </c>
      <c r="J7" s="4">
        <v>1</v>
      </c>
      <c r="K7" s="4" t="s">
        <v>30</v>
      </c>
      <c r="L7" s="4">
        <v>470</v>
      </c>
      <c r="M7" s="4">
        <v>470</v>
      </c>
      <c r="N7" s="4" t="s">
        <v>62</v>
      </c>
      <c r="O7" s="4" t="s">
        <v>32</v>
      </c>
      <c r="P7" s="4" t="s">
        <v>33</v>
      </c>
      <c r="Q7" s="4">
        <v>0</v>
      </c>
      <c r="R7" s="7">
        <v>44965</v>
      </c>
      <c r="S7" s="6">
        <v>44981</v>
      </c>
      <c r="T7" s="4" t="s">
        <v>34</v>
      </c>
      <c r="U7" s="4">
        <v>470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44965</v>
      </c>
      <c r="G8" s="6">
        <v>44966</v>
      </c>
      <c r="H8" s="4">
        <v>1</v>
      </c>
      <c r="I8" s="4">
        <v>1</v>
      </c>
      <c r="J8" s="4">
        <v>1</v>
      </c>
      <c r="K8" s="4" t="s">
        <v>30</v>
      </c>
      <c r="L8" s="4">
        <v>353</v>
      </c>
      <c r="M8" s="4">
        <v>353</v>
      </c>
      <c r="N8" s="4" t="s">
        <v>67</v>
      </c>
      <c r="O8" s="4" t="s">
        <v>32</v>
      </c>
      <c r="P8" s="4" t="s">
        <v>33</v>
      </c>
      <c r="Q8" s="4">
        <v>0</v>
      </c>
      <c r="R8" s="7">
        <v>44965</v>
      </c>
      <c r="S8" s="6">
        <v>44981</v>
      </c>
      <c r="T8" s="4" t="s">
        <v>34</v>
      </c>
      <c r="U8" s="4">
        <v>353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44965</v>
      </c>
      <c r="G9" s="6">
        <v>44966</v>
      </c>
      <c r="H9" s="4">
        <v>1</v>
      </c>
      <c r="I9" s="4">
        <v>1</v>
      </c>
      <c r="J9" s="4">
        <v>1</v>
      </c>
      <c r="K9" s="4" t="s">
        <v>30</v>
      </c>
      <c r="L9" s="4">
        <v>1050</v>
      </c>
      <c r="M9" s="4">
        <v>1050</v>
      </c>
      <c r="N9" s="4" t="s">
        <v>73</v>
      </c>
      <c r="O9" s="4" t="s">
        <v>32</v>
      </c>
      <c r="P9" s="4" t="s">
        <v>33</v>
      </c>
      <c r="Q9" s="4">
        <v>0</v>
      </c>
      <c r="R9" s="7">
        <v>44965</v>
      </c>
      <c r="S9" s="6">
        <v>44981</v>
      </c>
      <c r="T9" s="4" t="s">
        <v>34</v>
      </c>
      <c r="U9" s="4">
        <v>1050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44965</v>
      </c>
      <c r="G10" s="6">
        <v>44966</v>
      </c>
      <c r="H10" s="4">
        <v>1</v>
      </c>
      <c r="I10" s="4">
        <v>1</v>
      </c>
      <c r="J10" s="4">
        <v>1</v>
      </c>
      <c r="K10" s="4" t="s">
        <v>30</v>
      </c>
      <c r="L10" s="4">
        <v>231</v>
      </c>
      <c r="M10" s="4">
        <v>231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44965</v>
      </c>
      <c r="S10" s="6">
        <v>44981</v>
      </c>
      <c r="T10" s="4" t="s">
        <v>34</v>
      </c>
      <c r="U10" s="4">
        <v>231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44965</v>
      </c>
      <c r="G11" s="6">
        <v>44966</v>
      </c>
      <c r="H11" s="4">
        <v>1</v>
      </c>
      <c r="I11" s="4">
        <v>1</v>
      </c>
      <c r="J11" s="4">
        <v>1</v>
      </c>
      <c r="K11" s="4" t="s">
        <v>30</v>
      </c>
      <c r="L11" s="4">
        <v>634</v>
      </c>
      <c r="M11" s="4">
        <v>634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44965</v>
      </c>
      <c r="S11" s="6">
        <v>44981</v>
      </c>
      <c r="T11" s="4" t="s">
        <v>34</v>
      </c>
      <c r="U11" s="4">
        <v>634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44965</v>
      </c>
      <c r="G12" s="6">
        <v>44966</v>
      </c>
      <c r="H12" s="4">
        <v>1</v>
      </c>
      <c r="I12" s="4">
        <v>1</v>
      </c>
      <c r="J12" s="4">
        <v>1</v>
      </c>
      <c r="K12" s="4" t="s">
        <v>30</v>
      </c>
      <c r="L12" s="4">
        <v>320</v>
      </c>
      <c r="M12" s="4">
        <v>320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44965</v>
      </c>
      <c r="S12" s="6">
        <v>44981</v>
      </c>
      <c r="T12" s="4" t="s">
        <v>34</v>
      </c>
      <c r="U12" s="4">
        <v>320</v>
      </c>
      <c r="V12" s="4">
        <v>0</v>
      </c>
      <c r="W12" s="4">
        <v>0</v>
      </c>
      <c r="X12" s="4" t="s">
        <v>92</v>
      </c>
      <c r="Y12" s="4" t="s">
        <v>36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44965</v>
      </c>
      <c r="G13" s="6">
        <v>44966</v>
      </c>
      <c r="H13" s="4">
        <v>1</v>
      </c>
      <c r="I13" s="4">
        <v>1</v>
      </c>
      <c r="J13" s="4">
        <v>1</v>
      </c>
      <c r="K13" s="4" t="s">
        <v>30</v>
      </c>
      <c r="L13" s="4">
        <v>188</v>
      </c>
      <c r="M13" s="4">
        <v>188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44965</v>
      </c>
      <c r="S13" s="6">
        <v>44981</v>
      </c>
      <c r="T13" s="4" t="s">
        <v>34</v>
      </c>
      <c r="U13" s="4">
        <v>188</v>
      </c>
      <c r="V13" s="4">
        <v>0</v>
      </c>
      <c r="W13" s="4">
        <v>0</v>
      </c>
      <c r="X13" s="4" t="s">
        <v>97</v>
      </c>
      <c r="Y13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999222500663139</v>
      </c>
      <c r="B2" s="6">
        <v>44965</v>
      </c>
      <c r="C2" s="6">
        <v>44966</v>
      </c>
      <c r="D2" s="4">
        <v>312</v>
      </c>
      <c r="E2" s="4" t="str">
        <f>VLOOKUP(A2,HOP!A:L,12,0)</f>
        <v>312.00</v>
      </c>
      <c r="F2" s="4" t="str">
        <f>VLOOKUP(A2,HOP!A:C,3,0)</f>
        <v>3000643</v>
      </c>
      <c r="G2" s="4">
        <f>D2-E2</f>
        <v>0</v>
      </c>
      <c r="H2" s="4" t="str">
        <f>$H$1&amp;F2</f>
        <v>，3000643</v>
      </c>
      <c r="I2" s="4" t="str">
        <f>VLOOKUP(A2,HOP!A:U,21,0)</f>
        <v>直连</v>
      </c>
    </row>
    <row r="3" s="4" customFormat="1" spans="1:9">
      <c r="A3" s="5">
        <v>999222512329050</v>
      </c>
      <c r="B3" s="6">
        <v>44965</v>
      </c>
      <c r="C3" s="6">
        <v>44966</v>
      </c>
      <c r="D3" s="4">
        <v>468</v>
      </c>
      <c r="E3" s="4" t="str">
        <f>VLOOKUP(A3,HOP!A:L,12,0)</f>
        <v>468.00</v>
      </c>
      <c r="F3" s="4" t="str">
        <f>VLOOKUP(A3,HOP!A:C,3,0)</f>
        <v>3002216</v>
      </c>
      <c r="G3" s="4">
        <f t="shared" ref="G3:G13" si="0">D3-E3</f>
        <v>0</v>
      </c>
      <c r="H3" s="4" t="str">
        <f t="shared" ref="H3:H13" si="1">$H$1&amp;F3</f>
        <v>，3002216</v>
      </c>
      <c r="I3" s="4" t="str">
        <f>VLOOKUP(A3,HOP!A:U,21,0)</f>
        <v>直连</v>
      </c>
    </row>
    <row r="4" s="4" customFormat="1" spans="1:9">
      <c r="A4" s="5">
        <v>999222526209500</v>
      </c>
      <c r="B4" s="6">
        <v>44965</v>
      </c>
      <c r="C4" s="6">
        <v>44966</v>
      </c>
      <c r="D4" s="4">
        <v>347</v>
      </c>
      <c r="E4" s="4" t="str">
        <f>VLOOKUP(A4,HOP!A:L,12,0)</f>
        <v>347.00</v>
      </c>
      <c r="F4" s="4" t="str">
        <f>VLOOKUP(A4,HOP!A:C,3,0)</f>
        <v>3003956</v>
      </c>
      <c r="G4" s="4">
        <f t="shared" si="0"/>
        <v>0</v>
      </c>
      <c r="H4" s="4" t="str">
        <f t="shared" si="1"/>
        <v>，3003956</v>
      </c>
      <c r="I4" s="4" t="str">
        <f>VLOOKUP(A4,HOP!A:U,21,0)</f>
        <v>直连</v>
      </c>
    </row>
    <row r="5" s="4" customFormat="1" spans="1:9">
      <c r="A5" s="5">
        <v>999222530499136</v>
      </c>
      <c r="B5" s="6">
        <v>44965</v>
      </c>
      <c r="C5" s="6">
        <v>44966</v>
      </c>
      <c r="D5" s="4">
        <v>267</v>
      </c>
      <c r="E5" s="4" t="str">
        <f>VLOOKUP(A5,HOP!A:L,12,0)</f>
        <v>267.00</v>
      </c>
      <c r="F5" s="4" t="str">
        <f>VLOOKUP(A5,HOP!A:C,3,0)</f>
        <v>3004755</v>
      </c>
      <c r="G5" s="4">
        <f t="shared" si="0"/>
        <v>0</v>
      </c>
      <c r="H5" s="4" t="str">
        <f t="shared" si="1"/>
        <v>，3004755</v>
      </c>
      <c r="I5" s="4" t="str">
        <f>VLOOKUP(A5,HOP!A:U,21,0)</f>
        <v>直连</v>
      </c>
    </row>
    <row r="6" s="4" customFormat="1" spans="1:9">
      <c r="A6" s="5">
        <v>999222584212132</v>
      </c>
      <c r="B6" s="6">
        <v>44965</v>
      </c>
      <c r="C6" s="6">
        <v>44966</v>
      </c>
      <c r="D6" s="4">
        <v>220</v>
      </c>
      <c r="E6" s="4" t="str">
        <f>VLOOKUP(A6,HOP!A:L,12,0)</f>
        <v>220.00</v>
      </c>
      <c r="F6" s="4" t="str">
        <f>VLOOKUP(A6,HOP!A:C,3,0)</f>
        <v>3012328</v>
      </c>
      <c r="G6" s="4">
        <f t="shared" si="0"/>
        <v>0</v>
      </c>
      <c r="H6" s="4" t="str">
        <f t="shared" si="1"/>
        <v>，3012328</v>
      </c>
      <c r="I6" s="4" t="str">
        <f>VLOOKUP(A6,HOP!A:U,21,0)</f>
        <v>直连</v>
      </c>
    </row>
    <row r="7" s="4" customFormat="1" spans="1:9">
      <c r="A7" s="5">
        <v>999222589265701</v>
      </c>
      <c r="B7" s="6">
        <v>44965</v>
      </c>
      <c r="C7" s="6">
        <v>44966</v>
      </c>
      <c r="D7" s="4">
        <v>470</v>
      </c>
      <c r="E7" s="4" t="str">
        <f>VLOOKUP(A7,HOP!A:L,12,0)</f>
        <v>470.00</v>
      </c>
      <c r="F7" s="4" t="str">
        <f>VLOOKUP(A7,HOP!A:C,3,0)</f>
        <v>3013261</v>
      </c>
      <c r="G7" s="4">
        <f t="shared" si="0"/>
        <v>0</v>
      </c>
      <c r="H7" s="4" t="str">
        <f t="shared" si="1"/>
        <v>，3013261</v>
      </c>
      <c r="I7" s="4" t="str">
        <f>VLOOKUP(A7,HOP!A:U,21,0)</f>
        <v>直连</v>
      </c>
    </row>
    <row r="8" s="4" customFormat="1" spans="1:9">
      <c r="A8" s="5">
        <v>999222589298456</v>
      </c>
      <c r="B8" s="6">
        <v>44965</v>
      </c>
      <c r="C8" s="6">
        <v>44966</v>
      </c>
      <c r="D8" s="4">
        <v>353</v>
      </c>
      <c r="E8" s="4" t="str">
        <f>VLOOKUP(A8,HOP!A:L,12,0)</f>
        <v>353.00</v>
      </c>
      <c r="F8" s="4" t="str">
        <f>VLOOKUP(A8,HOP!A:C,3,0)</f>
        <v>3013270</v>
      </c>
      <c r="G8" s="4">
        <f t="shared" si="0"/>
        <v>0</v>
      </c>
      <c r="H8" s="4" t="str">
        <f t="shared" si="1"/>
        <v>，3013270</v>
      </c>
      <c r="I8" s="4" t="str">
        <f>VLOOKUP(A8,HOP!A:U,21,0)</f>
        <v>直连</v>
      </c>
    </row>
    <row r="9" s="4" customFormat="1" spans="1:9">
      <c r="A9" s="5">
        <v>999222589999937</v>
      </c>
      <c r="B9" s="6">
        <v>44965</v>
      </c>
      <c r="C9" s="6">
        <v>44966</v>
      </c>
      <c r="D9" s="4">
        <v>1050</v>
      </c>
      <c r="E9" s="4" t="str">
        <f>VLOOKUP(A9,HOP!A:L,12,0)</f>
        <v>1050.00</v>
      </c>
      <c r="F9" s="4" t="str">
        <f>VLOOKUP(A9,HOP!A:C,3,0)</f>
        <v>3013407</v>
      </c>
      <c r="G9" s="4">
        <f t="shared" si="0"/>
        <v>0</v>
      </c>
      <c r="H9" s="4" t="str">
        <f t="shared" si="1"/>
        <v>，3013407</v>
      </c>
      <c r="I9" s="4" t="str">
        <f>VLOOKUP(A9,HOP!A:U,21,0)</f>
        <v>直连</v>
      </c>
    </row>
    <row r="10" s="4" customFormat="1" spans="1:9">
      <c r="A10" s="5">
        <v>999222592707006</v>
      </c>
      <c r="B10" s="6">
        <v>44965</v>
      </c>
      <c r="C10" s="6">
        <v>44966</v>
      </c>
      <c r="D10" s="4">
        <v>231</v>
      </c>
      <c r="E10" s="4" t="str">
        <f>VLOOKUP(A10,HOP!A:L,12,0)</f>
        <v>231.00</v>
      </c>
      <c r="F10" s="4" t="str">
        <f>VLOOKUP(A10,HOP!A:C,3,0)</f>
        <v>3013801</v>
      </c>
      <c r="G10" s="4">
        <f t="shared" si="0"/>
        <v>0</v>
      </c>
      <c r="H10" s="4" t="str">
        <f t="shared" si="1"/>
        <v>，3013801</v>
      </c>
      <c r="I10" s="4" t="str">
        <f>VLOOKUP(A10,HOP!A:U,21,0)</f>
        <v>直连</v>
      </c>
    </row>
    <row r="11" s="4" customFormat="1" spans="1:9">
      <c r="A11" s="5">
        <v>999222592785434</v>
      </c>
      <c r="B11" s="6">
        <v>44965</v>
      </c>
      <c r="C11" s="6">
        <v>44966</v>
      </c>
      <c r="D11" s="4">
        <v>634</v>
      </c>
      <c r="E11" s="4" t="str">
        <f>VLOOKUP(A11,HOP!A:L,12,0)</f>
        <v>634.00</v>
      </c>
      <c r="F11" s="4" t="str">
        <f>VLOOKUP(A11,HOP!A:C,3,0)</f>
        <v>3013807</v>
      </c>
      <c r="G11" s="4">
        <f t="shared" si="0"/>
        <v>0</v>
      </c>
      <c r="H11" s="4" t="str">
        <f t="shared" si="1"/>
        <v>，3013807</v>
      </c>
      <c r="I11" s="4" t="str">
        <f>VLOOKUP(A11,HOP!A:U,21,0)</f>
        <v>直连</v>
      </c>
    </row>
    <row r="12" s="4" customFormat="1" spans="1:9">
      <c r="A12" s="5">
        <v>999222594251681</v>
      </c>
      <c r="B12" s="6">
        <v>44965</v>
      </c>
      <c r="C12" s="6">
        <v>44966</v>
      </c>
      <c r="D12" s="4">
        <v>320</v>
      </c>
      <c r="E12" s="4" t="str">
        <f>VLOOKUP(A12,HOP!A:L,12,0)</f>
        <v>320.00</v>
      </c>
      <c r="F12" s="4" t="str">
        <f>VLOOKUP(A12,HOP!A:C,3,0)</f>
        <v>3014015</v>
      </c>
      <c r="G12" s="4">
        <f t="shared" si="0"/>
        <v>0</v>
      </c>
      <c r="H12" s="4" t="str">
        <f t="shared" si="1"/>
        <v>，3014015</v>
      </c>
      <c r="I12" s="4" t="str">
        <f>VLOOKUP(A12,HOP!A:U,21,0)</f>
        <v>直连</v>
      </c>
    </row>
    <row r="13" s="4" customFormat="1" spans="1:9">
      <c r="A13" s="5">
        <v>999222598530466</v>
      </c>
      <c r="B13" s="6">
        <v>44965</v>
      </c>
      <c r="C13" s="6">
        <v>44966</v>
      </c>
      <c r="D13" s="4">
        <v>188</v>
      </c>
      <c r="E13" s="4" t="str">
        <f>VLOOKUP(A13,HOP!A:L,12,0)</f>
        <v>188.00</v>
      </c>
      <c r="F13" s="4" t="str">
        <f>VLOOKUP(A13,HOP!A:C,3,0)</f>
        <v>3014185</v>
      </c>
      <c r="G13" s="4">
        <f t="shared" si="0"/>
        <v>0</v>
      </c>
      <c r="H13" s="4" t="str">
        <f t="shared" si="1"/>
        <v>，3014185</v>
      </c>
      <c r="I13" s="4" t="str">
        <f>VLOOKUP(A13,HOP!A:U,21,0)</f>
        <v>直连</v>
      </c>
    </row>
    <row r="15" spans="4:4">
      <c r="D15" s="4">
        <f>SUM(D2:D14)</f>
        <v>4860</v>
      </c>
    </row>
    <row r="17" spans="4:4">
      <c r="D17" s="4" t="s">
        <v>100</v>
      </c>
    </row>
    <row r="21" spans="1:1">
      <c r="A21" s="4" t="s">
        <v>101</v>
      </c>
    </row>
    <row r="22" spans="1:1">
      <c r="A22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3">
        <v>999222598530466</v>
      </c>
      <c r="B2" s="1" t="s">
        <v>122</v>
      </c>
      <c r="C2" s="1" t="s">
        <v>123</v>
      </c>
      <c r="D2" s="1" t="s">
        <v>124</v>
      </c>
      <c r="E2" s="1" t="s">
        <v>96</v>
      </c>
      <c r="F2" s="1" t="s">
        <v>122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999222594251681</v>
      </c>
      <c r="B3" s="1" t="s">
        <v>122</v>
      </c>
      <c r="C3" s="1" t="s">
        <v>138</v>
      </c>
      <c r="D3" s="1" t="s">
        <v>139</v>
      </c>
      <c r="E3" s="1" t="s">
        <v>91</v>
      </c>
      <c r="F3" s="1" t="s">
        <v>122</v>
      </c>
      <c r="G3" s="1" t="s">
        <v>125</v>
      </c>
      <c r="H3" s="1" t="s">
        <v>126</v>
      </c>
      <c r="I3" s="1" t="s">
        <v>140</v>
      </c>
      <c r="J3" s="1" t="s">
        <v>128</v>
      </c>
      <c r="K3" s="1" t="s">
        <v>140</v>
      </c>
      <c r="L3" s="1" t="s">
        <v>140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141</v>
      </c>
      <c r="S3" s="1" t="s">
        <v>134</v>
      </c>
      <c r="T3" s="1" t="s">
        <v>135</v>
      </c>
      <c r="U3" s="1" t="s">
        <v>136</v>
      </c>
      <c r="V3" s="1" t="s">
        <v>137</v>
      </c>
    </row>
    <row r="4" s="1" customFormat="1" spans="1:22">
      <c r="A4" s="3">
        <v>999222592785434</v>
      </c>
      <c r="B4" s="1" t="s">
        <v>122</v>
      </c>
      <c r="C4" s="1" t="s">
        <v>142</v>
      </c>
      <c r="D4" s="1" t="s">
        <v>143</v>
      </c>
      <c r="E4" s="1" t="s">
        <v>85</v>
      </c>
      <c r="F4" s="1" t="s">
        <v>122</v>
      </c>
      <c r="G4" s="1" t="s">
        <v>125</v>
      </c>
      <c r="H4" s="1" t="s">
        <v>126</v>
      </c>
      <c r="I4" s="1" t="s">
        <v>144</v>
      </c>
      <c r="J4" s="1" t="s">
        <v>128</v>
      </c>
      <c r="K4" s="1" t="s">
        <v>144</v>
      </c>
      <c r="L4" s="1" t="s">
        <v>144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145</v>
      </c>
      <c r="S4" s="1" t="s">
        <v>134</v>
      </c>
      <c r="T4" s="1" t="s">
        <v>135</v>
      </c>
      <c r="U4" s="1" t="s">
        <v>136</v>
      </c>
      <c r="V4" s="1" t="s">
        <v>137</v>
      </c>
    </row>
    <row r="5" s="1" customFormat="1" spans="1:22">
      <c r="A5" s="3">
        <v>999222592707006</v>
      </c>
      <c r="B5" s="1" t="s">
        <v>122</v>
      </c>
      <c r="C5" s="1" t="s">
        <v>146</v>
      </c>
      <c r="D5" s="1" t="s">
        <v>147</v>
      </c>
      <c r="E5" s="1" t="s">
        <v>79</v>
      </c>
      <c r="F5" s="1" t="s">
        <v>122</v>
      </c>
      <c r="G5" s="1" t="s">
        <v>125</v>
      </c>
      <c r="H5" s="1" t="s">
        <v>126</v>
      </c>
      <c r="I5" s="1" t="s">
        <v>148</v>
      </c>
      <c r="J5" s="1" t="s">
        <v>128</v>
      </c>
      <c r="K5" s="1" t="s">
        <v>148</v>
      </c>
      <c r="L5" s="1" t="s">
        <v>148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149</v>
      </c>
      <c r="S5" s="1" t="s">
        <v>134</v>
      </c>
      <c r="T5" s="1" t="s">
        <v>135</v>
      </c>
      <c r="U5" s="1" t="s">
        <v>136</v>
      </c>
      <c r="V5" s="1" t="s">
        <v>137</v>
      </c>
    </row>
    <row r="6" s="1" customFormat="1" spans="1:22">
      <c r="A6" s="3">
        <v>999222589999937</v>
      </c>
      <c r="B6" s="1" t="s">
        <v>122</v>
      </c>
      <c r="C6" s="1" t="s">
        <v>150</v>
      </c>
      <c r="D6" s="1" t="s">
        <v>151</v>
      </c>
      <c r="E6" s="1" t="s">
        <v>152</v>
      </c>
      <c r="F6" s="1" t="s">
        <v>122</v>
      </c>
      <c r="G6" s="1" t="s">
        <v>125</v>
      </c>
      <c r="H6" s="1" t="s">
        <v>126</v>
      </c>
      <c r="I6" s="1" t="s">
        <v>153</v>
      </c>
      <c r="J6" s="1" t="s">
        <v>128</v>
      </c>
      <c r="K6" s="1" t="s">
        <v>153</v>
      </c>
      <c r="L6" s="1" t="s">
        <v>153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154</v>
      </c>
      <c r="S6" s="1" t="s">
        <v>134</v>
      </c>
      <c r="T6" s="1" t="s">
        <v>135</v>
      </c>
      <c r="U6" s="1" t="s">
        <v>136</v>
      </c>
      <c r="V6" s="1" t="s">
        <v>137</v>
      </c>
    </row>
    <row r="7" s="1" customFormat="1" spans="1:22">
      <c r="A7" s="3">
        <v>999222589298456</v>
      </c>
      <c r="B7" s="1" t="s">
        <v>122</v>
      </c>
      <c r="C7" s="1" t="s">
        <v>155</v>
      </c>
      <c r="D7" s="1" t="s">
        <v>156</v>
      </c>
      <c r="E7" s="1" t="s">
        <v>157</v>
      </c>
      <c r="F7" s="1" t="s">
        <v>122</v>
      </c>
      <c r="G7" s="1" t="s">
        <v>125</v>
      </c>
      <c r="H7" s="1" t="s">
        <v>126</v>
      </c>
      <c r="I7" s="1" t="s">
        <v>158</v>
      </c>
      <c r="J7" s="1" t="s">
        <v>128</v>
      </c>
      <c r="K7" s="1" t="s">
        <v>158</v>
      </c>
      <c r="L7" s="1" t="s">
        <v>158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159</v>
      </c>
      <c r="S7" s="1" t="s">
        <v>134</v>
      </c>
      <c r="T7" s="1" t="s">
        <v>135</v>
      </c>
      <c r="U7" s="1" t="s">
        <v>136</v>
      </c>
      <c r="V7" s="1" t="s">
        <v>137</v>
      </c>
    </row>
    <row r="8" s="1" customFormat="1" spans="1:22">
      <c r="A8" s="3">
        <v>999222589265701</v>
      </c>
      <c r="B8" s="1" t="s">
        <v>122</v>
      </c>
      <c r="C8" s="1" t="s">
        <v>160</v>
      </c>
      <c r="D8" s="1" t="s">
        <v>161</v>
      </c>
      <c r="E8" s="1" t="s">
        <v>62</v>
      </c>
      <c r="F8" s="1" t="s">
        <v>122</v>
      </c>
      <c r="G8" s="1" t="s">
        <v>125</v>
      </c>
      <c r="H8" s="1" t="s">
        <v>126</v>
      </c>
      <c r="I8" s="1" t="s">
        <v>162</v>
      </c>
      <c r="J8" s="1" t="s">
        <v>128</v>
      </c>
      <c r="K8" s="1" t="s">
        <v>162</v>
      </c>
      <c r="L8" s="1" t="s">
        <v>162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163</v>
      </c>
      <c r="S8" s="1" t="s">
        <v>134</v>
      </c>
      <c r="T8" s="1" t="s">
        <v>135</v>
      </c>
      <c r="U8" s="1" t="s">
        <v>136</v>
      </c>
      <c r="V8" s="1" t="s">
        <v>137</v>
      </c>
    </row>
    <row r="9" s="1" customFormat="1" spans="1:22">
      <c r="A9" s="3">
        <v>999222584212132</v>
      </c>
      <c r="B9" s="1" t="s">
        <v>164</v>
      </c>
      <c r="C9" s="1" t="s">
        <v>165</v>
      </c>
      <c r="D9" s="1" t="s">
        <v>166</v>
      </c>
      <c r="E9" s="1" t="s">
        <v>167</v>
      </c>
      <c r="F9" s="1" t="s">
        <v>122</v>
      </c>
      <c r="G9" s="1" t="s">
        <v>125</v>
      </c>
      <c r="H9" s="1" t="s">
        <v>126</v>
      </c>
      <c r="I9" s="1" t="s">
        <v>168</v>
      </c>
      <c r="J9" s="1" t="s">
        <v>128</v>
      </c>
      <c r="K9" s="1" t="s">
        <v>168</v>
      </c>
      <c r="L9" s="1" t="s">
        <v>168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169</v>
      </c>
      <c r="S9" s="1" t="s">
        <v>134</v>
      </c>
      <c r="T9" s="1" t="s">
        <v>135</v>
      </c>
      <c r="U9" s="1" t="s">
        <v>136</v>
      </c>
      <c r="V9" s="1" t="s">
        <v>137</v>
      </c>
    </row>
    <row r="10" s="1" customFormat="1" spans="1:22">
      <c r="A10" s="3">
        <v>999222530499136</v>
      </c>
      <c r="B10" s="1" t="s">
        <v>170</v>
      </c>
      <c r="C10" s="1" t="s">
        <v>171</v>
      </c>
      <c r="D10" s="1" t="s">
        <v>172</v>
      </c>
      <c r="E10" s="1" t="s">
        <v>51</v>
      </c>
      <c r="F10" s="1" t="s">
        <v>122</v>
      </c>
      <c r="G10" s="1" t="s">
        <v>125</v>
      </c>
      <c r="H10" s="1" t="s">
        <v>126</v>
      </c>
      <c r="I10" s="1" t="s">
        <v>173</v>
      </c>
      <c r="J10" s="1" t="s">
        <v>128</v>
      </c>
      <c r="K10" s="1" t="s">
        <v>173</v>
      </c>
      <c r="L10" s="1" t="s">
        <v>173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174</v>
      </c>
      <c r="S10" s="1" t="s">
        <v>134</v>
      </c>
      <c r="T10" s="1" t="s">
        <v>135</v>
      </c>
      <c r="U10" s="1" t="s">
        <v>136</v>
      </c>
      <c r="V10" s="1" t="s">
        <v>137</v>
      </c>
    </row>
    <row r="11" s="1" customFormat="1" spans="1:22">
      <c r="A11" s="3">
        <v>999222526209500</v>
      </c>
      <c r="B11" s="1" t="s">
        <v>175</v>
      </c>
      <c r="C11" s="1" t="s">
        <v>176</v>
      </c>
      <c r="D11" s="1" t="s">
        <v>177</v>
      </c>
      <c r="E11" s="1" t="s">
        <v>45</v>
      </c>
      <c r="F11" s="1" t="s">
        <v>122</v>
      </c>
      <c r="G11" s="1" t="s">
        <v>125</v>
      </c>
      <c r="H11" s="1" t="s">
        <v>126</v>
      </c>
      <c r="I11" s="1" t="s">
        <v>178</v>
      </c>
      <c r="J11" s="1" t="s">
        <v>128</v>
      </c>
      <c r="K11" s="1" t="s">
        <v>178</v>
      </c>
      <c r="L11" s="1" t="s">
        <v>178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179</v>
      </c>
      <c r="S11" s="1" t="s">
        <v>134</v>
      </c>
      <c r="T11" s="1" t="s">
        <v>135</v>
      </c>
      <c r="U11" s="1" t="s">
        <v>136</v>
      </c>
      <c r="V11" s="1" t="s">
        <v>137</v>
      </c>
    </row>
    <row r="12" s="1" customFormat="1" spans="1:22">
      <c r="A12" s="3">
        <v>999222512329050</v>
      </c>
      <c r="B12" s="1" t="s">
        <v>175</v>
      </c>
      <c r="C12" s="1" t="s">
        <v>180</v>
      </c>
      <c r="D12" s="1" t="s">
        <v>181</v>
      </c>
      <c r="E12" s="1" t="s">
        <v>182</v>
      </c>
      <c r="F12" s="1" t="s">
        <v>122</v>
      </c>
      <c r="G12" s="1" t="s">
        <v>125</v>
      </c>
      <c r="H12" s="1" t="s">
        <v>126</v>
      </c>
      <c r="I12" s="1" t="s">
        <v>183</v>
      </c>
      <c r="J12" s="1" t="s">
        <v>128</v>
      </c>
      <c r="K12" s="1" t="s">
        <v>183</v>
      </c>
      <c r="L12" s="1" t="s">
        <v>183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184</v>
      </c>
      <c r="S12" s="1" t="s">
        <v>134</v>
      </c>
      <c r="T12" s="1" t="s">
        <v>135</v>
      </c>
      <c r="U12" s="1" t="s">
        <v>136</v>
      </c>
      <c r="V12" s="1" t="s">
        <v>137</v>
      </c>
    </row>
    <row r="13" s="1" customFormat="1" spans="1:22">
      <c r="A13" s="3">
        <v>999222500663139</v>
      </c>
      <c r="B13" s="1" t="s">
        <v>185</v>
      </c>
      <c r="C13" s="1" t="s">
        <v>186</v>
      </c>
      <c r="D13" s="1" t="s">
        <v>187</v>
      </c>
      <c r="E13" s="1" t="s">
        <v>31</v>
      </c>
      <c r="F13" s="1" t="s">
        <v>122</v>
      </c>
      <c r="G13" s="1" t="s">
        <v>125</v>
      </c>
      <c r="H13" s="1" t="s">
        <v>126</v>
      </c>
      <c r="I13" s="1" t="s">
        <v>188</v>
      </c>
      <c r="J13" s="1" t="s">
        <v>128</v>
      </c>
      <c r="K13" s="1" t="s">
        <v>188</v>
      </c>
      <c r="L13" s="1" t="s">
        <v>188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189</v>
      </c>
      <c r="S13" s="1" t="s">
        <v>134</v>
      </c>
      <c r="T13" s="1" t="s">
        <v>135</v>
      </c>
      <c r="U13" s="1" t="s">
        <v>136</v>
      </c>
      <c r="V13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2023-02-24T01:20:40Z</dcterms:created>
  <dcterms:modified xsi:type="dcterms:W3CDTF">2023-02-24T01:24:12Z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B6E9CBCB956C429FABEC3C789471585A</vt:lpwstr>
  </property>
  <property fmtid="{D5CDD505-2E9C-101B-9397-08002B2CF9AE}" pid="3" name="KSOProductBuildVer">
    <vt:lpwstr>2052-11.1.0.13703</vt:lpwstr>
  </property>
</Properties>
</file>