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<sst xmlns="http://schemas.openxmlformats.org/spreadsheetml/2006/main" count="121" uniqueCount="85">
  <si>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</si>
  <si>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</si>
  <si>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</si>
  <si>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</si>
  <si>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</si>
  <si>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</si>
  <si>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</si>
  <si>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</si>
  <si>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</si>
  <si>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</si>
  <si>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</si>
  <si>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</si>
  <si>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</si>
  <si>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</si>
  <si>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</si>
  <si>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</si>
  <si>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</si>
  <si>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</si>
  <si>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</si>
  <si>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</si>
  <si>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</si>
  <si>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</si>
  <si>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</si>
  <si>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</si>
  <si>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</si>
  <si>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999222834275898	</t>
  </si>
  <si>
    <t>Ctrip</t>
  </si>
  <si>
    <t>正常</t>
  </si>
  <si>
    <t>[东莞]轻住酒店·莲峰精选(莲峰路长安万达店)(85212441)</t>
  </si>
  <si>
    <t>精选双床房&lt;双人入住&gt;&lt;内宾&gt;&lt;预付&gt;&lt;无早&gt;</t>
  </si>
  <si>
    <t>CNY</t>
  </si>
  <si>
    <t>王丽丽</t>
  </si>
  <si>
    <t>CA11323230224CNY</t>
  </si>
  <si>
    <t>未提现</t>
  </si>
  <si>
    <t>携程开票</t>
  </si>
  <si>
    <t xml:space="preserve">3049435	</t>
  </si>
  <si>
    <t xml:space="preserve">1627620920308830303	</t>
  </si>
  <si>
    <t xml:space="preserve">999222836726478	</t>
  </si>
  <si>
    <t>[武汉]城市便捷酒店(武汉国际博览中心永旺店)(77382426)</t>
  </si>
  <si>
    <t>标准大床房&lt;双人入住&gt;&lt;内宾&gt;&lt;预付&gt;&lt;无早&gt;</t>
  </si>
  <si>
    <t xml:space="preserve">3049950	</t>
  </si>
  <si>
    <t xml:space="preserve">	</t>
  </si>
  <si>
    <t>，</t>
  </si>
  <si>
    <t>A230224101155481</t>
  </si>
  <si>
    <t>CNY / HKD 当前参考汇率: 1.134652091</t>
  </si>
  <si>
    <t>总计： 277.31 CNY/
314.65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</si>
  <si>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</si>
  <si>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</si>
  <si>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</si>
  <si>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</si>
  <si>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</si>
  <si>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</si>
  <si>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</si>
  <si>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</si>
  <si>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</si>
  <si>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</si>
  <si>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</si>
  <si>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</si>
  <si>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</si>
  <si>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</si>
  <si>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</si>
  <si>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</si>
  <si>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</si>
  <si>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</si>
  <si>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</si>
  <si>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2023-02-20</t>
  </si>
  <si>
    <t>3049950</t>
  </si>
  <si>
    <t>城市便捷酒店(武汉国际博览中心永旺店)</t>
  </si>
  <si>
    <t>2023-02-21</t>
  </si>
  <si>
    <t>退房日月结</t>
  </si>
  <si>
    <t>183.48</t>
  </si>
  <si>
    <t>RMB</t>
  </si>
  <si>
    <t>0</t>
  </si>
  <si>
    <t>0.00</t>
  </si>
  <si>
    <t>携程汇智国内直连</t>
  </si>
  <si>
    <t>1861</t>
  </si>
  <si>
    <t>2023-02-20 21:25:57</t>
  </si>
  <si>
    <t>否</t>
  </si>
  <si>
    <t>汇智国际旅游发展有限公司</t>
  </si>
  <si>
    <t>直连</t>
  </si>
  <si>
    <t>中国</t>
  </si>
  <si>
    <t>3049435</t>
  </si>
  <si>
    <t>轻住酒店·莲峰精选(莲峰路长安万达店)</t>
  </si>
  <si>
    <t>93.83</t>
  </si>
  <si>
    <t>2023-02-20 18:47:22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</si>
</sst>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13</xdr:col>
      <xdr:colOff>257175</xdr:colOff>
      <xdr:row>53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9658350" cy="5286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44977</v>
      </c>
      <c r="G2" s="6">
        <v>44978</v>
      </c>
      <c r="H2" s="4">
        <v>1</v>
      </c>
      <c r="I2" s="4">
        <v>1</v>
      </c>
      <c r="J2" s="4">
        <v>1</v>
      </c>
      <c r="K2" s="4" t="s">
        <v>30</v>
      </c>
      <c r="L2" s="4">
        <v>93.83</v>
      </c>
      <c r="M2" s="4">
        <v>93.83</v>
      </c>
      <c r="N2" s="4" t="s">
        <v>31</v>
      </c>
      <c r="O2" s="4" t="s">
        <v>32</v>
      </c>
      <c r="P2" s="4" t="s">
        <v>33</v>
      </c>
      <c r="Q2" s="4">
        <v>0</v>
      </c>
      <c r="R2" s="7">
        <v>44977</v>
      </c>
      <c r="S2" s="6">
        <v>44981</v>
      </c>
      <c r="T2" s="4" t="s">
        <v>34</v>
      </c>
      <c r="U2" s="4">
        <v>93.83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44977</v>
      </c>
      <c r="G3" s="6">
        <v>44978</v>
      </c>
      <c r="H3" s="4">
        <v>1</v>
      </c>
      <c r="I3" s="4">
        <v>1</v>
      </c>
      <c r="J3" s="4">
        <v>1</v>
      </c>
      <c r="K3" s="4" t="s">
        <v>30</v>
      </c>
      <c r="L3" s="4">
        <v>183.48</v>
      </c>
      <c r="M3" s="4">
        <v>183.48</v>
      </c>
      <c r="N3" s="4" t="s">
        <v>31</v>
      </c>
      <c r="O3" s="4" t="s">
        <v>32</v>
      </c>
      <c r="P3" s="4" t="s">
        <v>33</v>
      </c>
      <c r="Q3" s="4">
        <v>0</v>
      </c>
      <c r="R3" s="7">
        <v>44977</v>
      </c>
      <c r="S3" s="6">
        <v>44981</v>
      </c>
      <c r="T3" s="4" t="s">
        <v>34</v>
      </c>
      <c r="U3" s="4">
        <v>183.48</v>
      </c>
      <c r="V3" s="4">
        <v>0</v>
      </c>
      <c r="W3" s="4">
        <v>0</v>
      </c>
      <c r="X3" s="4" t="s">
        <v>40</v>
      </c>
      <c r="Y3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9">
      <c r="A2" s="5">
        <v>999222834275898</v>
      </c>
      <c r="B2" s="6">
        <v>44977</v>
      </c>
      <c r="C2" s="6">
        <v>44978</v>
      </c>
      <c r="D2" s="4">
        <v>93.83</v>
      </c>
      <c r="E2" s="4" t="str">
        <f>VLOOKUP(A2,HOP!A:L,12,0)</f>
        <v>93.83</v>
      </c>
      <c r="F2" s="4" t="str">
        <f>VLOOKUP(A2,HOP!A:C,3,0)</f>
        <v>3049435</v>
      </c>
      <c r="G2" s="4">
        <f>D2-E2</f>
        <v>0</v>
      </c>
      <c r="H2" s="4" t="str">
        <f>$H$1&amp;F2</f>
        <v>，3049435</v>
      </c>
      <c r="I2" s="4" t="str">
        <f>VLOOKUP(A2,HOP!A:U,21,0)</f>
        <v>直连</v>
      </c>
    </row>
    <row r="3" s="4" customFormat="1" spans="1:9">
      <c r="A3" s="5">
        <v>999222836726478</v>
      </c>
      <c r="B3" s="6">
        <v>44977</v>
      </c>
      <c r="C3" s="6">
        <v>44978</v>
      </c>
      <c r="D3" s="4">
        <v>183.48</v>
      </c>
      <c r="E3" s="4" t="str">
        <f>VLOOKUP(A3,HOP!A:L,12,0)</f>
        <v>183.48</v>
      </c>
      <c r="F3" s="4" t="str">
        <f>VLOOKUP(A3,HOP!A:C,3,0)</f>
        <v>3049950</v>
      </c>
      <c r="G3" s="4">
        <f>D3-E3</f>
        <v>0</v>
      </c>
      <c r="H3" s="4" t="str">
        <f>$H$1&amp;F3</f>
        <v>，3049950</v>
      </c>
      <c r="I3" s="4" t="str">
        <f>VLOOKUP(A3,HOP!A:U,21,0)</f>
        <v>直连</v>
      </c>
    </row>
    <row r="5" spans="4:4">
      <c r="D5" s="4">
        <f>SUM(D2:D4)</f>
        <v>277.31</v>
      </c>
    </row>
    <row r="13" spans="1:1">
      <c r="A13" s="4" t="s">
        <v>43</v>
      </c>
    </row>
    <row r="14" spans="1:1">
      <c r="A14" s="4" t="s">
        <v>44</v>
      </c>
    </row>
    <row r="15" spans="1:1">
      <c r="A15" s="4" t="s">
        <v>45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2.625" style="1"/>
    <col min="2" max="2" width="8" style="1"/>
    <col min="3" max="3" width="8.125" style="1" customWidth="1"/>
    <col min="4" max="16383" width="8" style="1"/>
  </cols>
  <sheetData>
    <row r="1" s="1" customFormat="1" spans="1:22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  <c r="U1" s="2" t="s">
        <v>63</v>
      </c>
      <c r="V1" s="2" t="s">
        <v>64</v>
      </c>
    </row>
    <row r="2" s="1" customFormat="1" spans="1:22">
      <c r="A2" s="3">
        <v>999222836726478</v>
      </c>
      <c r="B2" s="1" t="s">
        <v>65</v>
      </c>
      <c r="C2" s="1" t="s">
        <v>66</v>
      </c>
      <c r="D2" s="1" t="s">
        <v>67</v>
      </c>
      <c r="E2" s="1" t="s">
        <v>31</v>
      </c>
      <c r="F2" s="1" t="s">
        <v>65</v>
      </c>
      <c r="G2" s="1" t="s">
        <v>68</v>
      </c>
      <c r="H2" s="1" t="s">
        <v>69</v>
      </c>
      <c r="I2" s="1" t="s">
        <v>70</v>
      </c>
      <c r="J2" s="1" t="s">
        <v>71</v>
      </c>
      <c r="K2" s="1" t="s">
        <v>70</v>
      </c>
      <c r="L2" s="1" t="s">
        <v>70</v>
      </c>
      <c r="M2" s="1" t="s">
        <v>72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  <c r="U2" s="1" t="s">
        <v>79</v>
      </c>
      <c r="V2" s="1" t="s">
        <v>80</v>
      </c>
    </row>
    <row r="3" s="1" customFormat="1" spans="1:22">
      <c r="A3" s="3">
        <v>999222834275898</v>
      </c>
      <c r="B3" s="1" t="s">
        <v>65</v>
      </c>
      <c r="C3" s="1" t="s">
        <v>81</v>
      </c>
      <c r="D3" s="1" t="s">
        <v>82</v>
      </c>
      <c r="E3" s="1" t="s">
        <v>31</v>
      </c>
      <c r="F3" s="1" t="s">
        <v>65</v>
      </c>
      <c r="G3" s="1" t="s">
        <v>68</v>
      </c>
      <c r="H3" s="1" t="s">
        <v>69</v>
      </c>
      <c r="I3" s="1" t="s">
        <v>83</v>
      </c>
      <c r="J3" s="1" t="s">
        <v>71</v>
      </c>
      <c r="K3" s="1" t="s">
        <v>83</v>
      </c>
      <c r="L3" s="1" t="s">
        <v>83</v>
      </c>
      <c r="M3" s="1" t="s">
        <v>72</v>
      </c>
      <c r="N3" s="1" t="s">
        <v>72</v>
      </c>
      <c r="O3" s="1" t="s">
        <v>73</v>
      </c>
      <c r="P3" s="1" t="s">
        <v>74</v>
      </c>
      <c r="Q3" s="1" t="s">
        <v>75</v>
      </c>
      <c r="R3" s="1" t="s">
        <v>84</v>
      </c>
      <c r="S3" s="1" t="s">
        <v>77</v>
      </c>
      <c r="T3" s="1" t="s">
        <v>78</v>
      </c>
      <c r="U3" s="1" t="s">
        <v>79</v>
      </c>
      <c r="V3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2023-02-24T01:48:34Z</dcterms:created>
  <dcterms:modified xsi:type="dcterms:W3CDTF">2023-02-24T02:13:12Z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CDEA73882F44492692830DFC017E1E0D</vt:lpwstr>
  </property>
  <property fmtid="{D5CDD505-2E9C-101B-9397-08002B2CF9AE}" pid="3" name="KSOProductBuildVer">
    <vt:lpwstr>2052-11.1.0.13703</vt:lpwstr>
  </property>
</Properties>
</file>