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<sst xmlns="http://schemas.openxmlformats.org/spreadsheetml/2006/main" count="498" uniqueCount="188">
  <si>
    <t>去哪儿网酒店预付对账单</t>
  </si>
  <si>
    <t>供应商名称：</t>
  </si>
  <si>
    <t>汇趣住</t>
  </si>
  <si>
    <t>结算周期：</t>
  </si>
  <si>
    <t>2023-02-24至2023-02-25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</si>
  <si>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</si>
  <si>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</si>
  <si>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</si>
  <si>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</si>
  <si>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</si>
  <si>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</si>
  <si>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</si>
  <si>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</si>
  <si>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</si>
  <si>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</si>
  <si>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</si>
  <si>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</si>
  <si>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</si>
  <si>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</si>
  <si>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</si>
  <si>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¥3,084.00</t>
  </si>
  <si>
    <t>¥600.00</t>
  </si>
  <si>
    <t>¥2,484.00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</si>
  <si>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</si>
  <si>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</si>
  <si>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</si>
  <si>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</si>
  <si>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</si>
  <si>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</si>
  <si>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</si>
  <si>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</si>
  <si>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</si>
  <si>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</si>
  <si>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</si>
  <si>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</si>
  <si>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</si>
  <si>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</si>
  <si>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</si>
  <si>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</si>
  <si>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</si>
  <si>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</si>
  <si>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</si>
  <si>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</si>
  <si>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</si>
  <si>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</si>
  <si>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</si>
  <si>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</si>
  <si>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</si>
  <si>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</si>
  <si>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</si>
  <si>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</si>
  <si>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</si>
  <si>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</si>
  <si>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</si>
  <si>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</si>
  <si>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</si>
  <si>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</si>
  <si>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</si>
  <si>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</si>
  <si>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</si>
  <si>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</si>
  <si>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</si>
  <si>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</si>
  <si>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</si>
  <si>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</si>
  <si>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</si>
  <si>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</si>
  <si>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</si>
  <si>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</si>
  <si>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</si>
  <si>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103283268271</t>
  </si>
  <si>
    <t>酒店预付</t>
  </si>
  <si>
    <t>否</t>
  </si>
  <si>
    <t>普通</t>
  </si>
  <si>
    <t>381816765</t>
  </si>
  <si>
    <t>德林精品酒店</t>
  </si>
  <si>
    <t>1639468</t>
  </si>
  <si>
    <t>郭松</t>
  </si>
  <si>
    <t>2023-02-24</t>
  </si>
  <si>
    <t>2023-02-25</t>
  </si>
  <si>
    <t>¥213.00</t>
  </si>
  <si>
    <t>¥28.00</t>
  </si>
  <si>
    <t>¥185.00</t>
  </si>
  <si>
    <t>高级大床房</t>
  </si>
  <si>
    <t>WEBSITE</t>
  </si>
  <si>
    <t>103283416492</t>
  </si>
  <si>
    <t>311538637</t>
  </si>
  <si>
    <t>木洋宾馆(沈阳苏家屯火车站店)</t>
  </si>
  <si>
    <t>杜节义</t>
  </si>
  <si>
    <t>¥118.00</t>
  </si>
  <si>
    <t>¥12.00</t>
  </si>
  <si>
    <t>¥106.00</t>
  </si>
  <si>
    <t>暖心回馈特惠房</t>
  </si>
  <si>
    <t>103271165708</t>
  </si>
  <si>
    <t>311487955</t>
  </si>
  <si>
    <t>北京诺富特和平宾馆</t>
  </si>
  <si>
    <t>范丽双</t>
  </si>
  <si>
    <t>2023-02-12</t>
  </si>
  <si>
    <t>¥771.00</t>
  </si>
  <si>
    <t>¥164.00</t>
  </si>
  <si>
    <t>¥607.00</t>
  </si>
  <si>
    <t>高级双床房</t>
  </si>
  <si>
    <t>103274625164</t>
  </si>
  <si>
    <t>宁娜|宁娜</t>
  </si>
  <si>
    <t>2023-02-15</t>
  </si>
  <si>
    <t>¥1,540.00</t>
  </si>
  <si>
    <t>¥328.00</t>
  </si>
  <si>
    <t>¥1,212.00</t>
  </si>
  <si>
    <t>103283497406</t>
  </si>
  <si>
    <t>312506008</t>
  </si>
  <si>
    <t>格林豪泰智选酒店(大同高铁站万达广场方特店)</t>
  </si>
  <si>
    <t>崔焕洁|李书军</t>
  </si>
  <si>
    <t>¥442.00</t>
  </si>
  <si>
    <t>¥68.00</t>
  </si>
  <si>
    <t>¥374.00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</si>
  <si>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</si>
  <si>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</si>
  <si>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</si>
  <si>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</si>
  <si>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</si>
  <si>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</si>
  <si>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</si>
  <si>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</si>
  <si>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</si>
  <si>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</si>
  <si>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</si>
  <si>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A230227111716481</t>
  </si>
  <si>
    <r>
      <t>总计：</t>
    </r>
    <r>
      <rPr>
        <sz val="10"/>
        <rFont val="Arial"/>
        <charset val="134"/>
      </rPr>
      <t>2484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</si>
  <si>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</si>
  <si>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</si>
  <si>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</si>
  <si>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</si>
  <si>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</si>
  <si>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</si>
  <si>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</si>
  <si>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</si>
  <si>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</si>
  <si>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</si>
  <si>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</si>
  <si>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</si>
  <si>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</si>
  <si>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</si>
  <si>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</si>
  <si>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</si>
  <si>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</si>
  <si>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</si>
  <si>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3062915</t>
  </si>
  <si>
    <t>--</t>
  </si>
  <si>
    <t>185.00</t>
  </si>
  <si>
    <t>RMB</t>
  </si>
  <si>
    <t>0</t>
  </si>
  <si>
    <t>0.00</t>
  </si>
  <si>
    <t>汇趣住国内直连</t>
  </si>
  <si>
    <t>01.011247</t>
  </si>
  <si>
    <t>2023-02-24 16:20:09</t>
  </si>
  <si>
    <t>直连</t>
  </si>
  <si>
    <t>中国</t>
  </si>
  <si>
    <t>3062897</t>
  </si>
  <si>
    <t>格林豪泰智选酒店（大同高铁站万达广场方特店）</t>
  </si>
  <si>
    <t>崔焕洁,李书军</t>
  </si>
  <si>
    <t>374.00</t>
  </si>
  <si>
    <t>2023-02-24 16:16:33</t>
  </si>
  <si>
    <t>3062014</t>
  </si>
  <si>
    <t>106.00</t>
  </si>
  <si>
    <t>2023-02-24 11:54:35</t>
  </si>
  <si>
    <t>103281605477</t>
  </si>
  <si>
    <t>2023-02-22</t>
  </si>
  <si>
    <t>3056947</t>
  </si>
  <si>
    <t>上海品尊名致精品酒店公寓</t>
  </si>
  <si>
    <t>苏镇</t>
  </si>
  <si>
    <t>2023-02-23</t>
  </si>
  <si>
    <t>396.00</t>
  </si>
  <si>
    <t>2023-02-22 22:42:36</t>
  </si>
  <si>
    <t>103278742863</t>
  </si>
  <si>
    <t>2023-02-19</t>
  </si>
  <si>
    <t>3045011</t>
  </si>
  <si>
    <t>了了心四合院酒店(北京北海西四店)</t>
  </si>
  <si>
    <t>彭佳,潘泓霖</t>
  </si>
  <si>
    <t>2023-02-26</t>
  </si>
  <si>
    <t>1892.00</t>
  </si>
  <si>
    <t>2023-02-19 11:21:45</t>
  </si>
  <si>
    <t>3033832</t>
  </si>
  <si>
    <t>宁娜,宁娜</t>
  </si>
  <si>
    <t>1212.00</t>
  </si>
  <si>
    <t>2023-02-15 22:08:44</t>
  </si>
  <si>
    <t>3024328</t>
  </si>
  <si>
    <t>607.00</t>
  </si>
  <si>
    <t>2023-02-12 08:34:53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</si>
</sst>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78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94</v>
      </c>
      <c r="H5" s="7" t="s">
        <v>95</v>
      </c>
      <c r="I5" s="7" t="s">
        <v>76</v>
      </c>
      <c r="J5" s="7" t="s">
        <v>2</v>
      </c>
      <c r="K5" s="7" t="s">
        <v>103</v>
      </c>
      <c r="L5" s="7">
        <v>2</v>
      </c>
      <c r="M5" s="7">
        <v>1</v>
      </c>
      <c r="N5" s="7" t="s">
        <v>104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2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101</v>
      </c>
      <c r="AF6" t="s">
        <v>84</v>
      </c>
      <c r="AG6" t="s">
        <v>72</v>
      </c>
      <c r="AH6" t="s">
        <v>19</v>
      </c>
    </row>
    <row r="7" customHeight="1" spans="1:32">
      <c r="A7" s="10" t="s">
        <v>115</v>
      </c>
      <c r="B7" s="10"/>
      <c r="C7" s="10" t="s">
        <v>116</v>
      </c>
      <c r="D7" s="10"/>
      <c r="E7" s="10"/>
      <c r="F7" s="10"/>
      <c r="G7" s="10" t="s">
        <v>116</v>
      </c>
      <c r="H7" s="10" t="s">
        <v>116</v>
      </c>
      <c r="I7" s="10" t="s">
        <v>116</v>
      </c>
      <c r="J7" s="10" t="s">
        <v>116</v>
      </c>
      <c r="K7" s="10" t="s">
        <v>116</v>
      </c>
      <c r="L7" s="10" t="s">
        <v>116</v>
      </c>
      <c r="M7" s="10" t="s">
        <v>116</v>
      </c>
      <c r="N7" s="10" t="s">
        <v>116</v>
      </c>
      <c r="O7" s="10" t="s">
        <v>116</v>
      </c>
      <c r="P7" s="10" t="s">
        <v>116</v>
      </c>
      <c r="Q7" s="10"/>
      <c r="R7" s="13" t="s">
        <v>20</v>
      </c>
      <c r="S7" s="13" t="s">
        <v>19</v>
      </c>
      <c r="T7" s="10" t="s">
        <v>116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116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117</v>
      </c>
      <c r="B1" s="4" t="s">
        <v>118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119</v>
      </c>
      <c r="H1" s="4" t="s">
        <v>120</v>
      </c>
      <c r="I1" s="4" t="s">
        <v>13</v>
      </c>
      <c r="J1" s="4" t="s">
        <v>17</v>
      </c>
      <c r="K1" s="4" t="s">
        <v>18</v>
      </c>
      <c r="L1" s="9" t="s">
        <v>121</v>
      </c>
      <c r="M1" s="4" t="s">
        <v>122</v>
      </c>
      <c r="N1" s="4" t="s">
        <v>123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185</v>
      </c>
      <c r="E2" t="str">
        <f>VLOOKUP(A2,HOP!A:L,12,0)</f>
        <v>185.00</v>
      </c>
      <c r="F2" t="str">
        <f>VLOOKUP(A2,HOP!A:C,3,0)</f>
        <v>3062915</v>
      </c>
      <c r="G2">
        <f>D2-E2</f>
        <v>0</v>
      </c>
      <c r="H2" t="str">
        <f>$H$1&amp;F2</f>
        <v>，3062915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106</v>
      </c>
      <c r="E3" t="str">
        <f>VLOOKUP(A3,HOP!A:L,12,0)</f>
        <v>106.00</v>
      </c>
      <c r="F3" t="str">
        <f>VLOOKUP(A3,HOP!A:C,3,0)</f>
        <v>3062014</v>
      </c>
      <c r="G3">
        <f>D3-E3</f>
        <v>0</v>
      </c>
      <c r="H3" t="str">
        <f>$H$1&amp;F3</f>
        <v>，3062014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607</v>
      </c>
      <c r="E4" t="str">
        <f>VLOOKUP(A4,HOP!A:L,12,0)</f>
        <v>607.00</v>
      </c>
      <c r="F4" t="str">
        <f>VLOOKUP(A4,HOP!A:C,3,0)</f>
        <v>3024328</v>
      </c>
      <c r="G4">
        <f>D4-E4</f>
        <v>0</v>
      </c>
      <c r="H4" t="str">
        <f>$H$1&amp;F4</f>
        <v>，3024328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78</v>
      </c>
      <c r="C5" s="7" t="s">
        <v>79</v>
      </c>
      <c r="D5" s="3">
        <v>1212</v>
      </c>
      <c r="E5" t="str">
        <f>VLOOKUP(A5,HOP!A:L,12,0)</f>
        <v>1212.00</v>
      </c>
      <c r="F5" t="str">
        <f>VLOOKUP(A5,HOP!A:C,3,0)</f>
        <v>3033832</v>
      </c>
      <c r="G5">
        <f>D5-E5</f>
        <v>0</v>
      </c>
      <c r="H5" t="str">
        <f>$H$1&amp;F5</f>
        <v>，3033832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374</v>
      </c>
      <c r="E6" t="str">
        <f>VLOOKUP(A6,HOP!A:L,12,0)</f>
        <v>374.00</v>
      </c>
      <c r="F6" t="str">
        <f>VLOOKUP(A6,HOP!A:C,3,0)</f>
        <v>3062897</v>
      </c>
      <c r="G6">
        <f>D6-E6</f>
        <v>0</v>
      </c>
      <c r="H6" t="str">
        <f>$H$1&amp;F6</f>
        <v>，3062897</v>
      </c>
      <c r="I6" t="str">
        <f>VLOOKUP(A6,HOP!A:U,21,0)</f>
        <v>直连</v>
      </c>
    </row>
    <row r="8" spans="4:4">
      <c r="D8" s="3">
        <f>SUM(D2:D7)</f>
        <v>2484</v>
      </c>
    </row>
    <row r="9" ht="14.25" spans="4:4">
      <c r="D9" s="8" t="s">
        <v>22</v>
      </c>
    </row>
    <row r="13" spans="1:1">
      <c r="A13" t="s">
        <v>126</v>
      </c>
    </row>
    <row r="14" spans="1:1">
      <c r="A14" s="5" t="s">
        <v>127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128</v>
      </c>
      <c r="B1" s="2" t="s">
        <v>129</v>
      </c>
      <c r="C1" s="2" t="s">
        <v>130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  <c r="U1" s="2" t="s">
        <v>144</v>
      </c>
      <c r="V1" s="2" t="s">
        <v>145</v>
      </c>
    </row>
    <row r="2" s="1" customFormat="1" spans="1:22">
      <c r="A2" s="1" t="s">
        <v>70</v>
      </c>
      <c r="B2" s="1" t="s">
        <v>78</v>
      </c>
      <c r="C2" s="1" t="s">
        <v>146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72</v>
      </c>
      <c r="T2" s="1" t="s">
        <v>34</v>
      </c>
      <c r="U2" s="1" t="s">
        <v>155</v>
      </c>
      <c r="V2" s="1" t="s">
        <v>156</v>
      </c>
    </row>
    <row r="3" s="1" customFormat="1" spans="1:22">
      <c r="A3" s="1" t="s">
        <v>108</v>
      </c>
      <c r="B3" s="1" t="s">
        <v>78</v>
      </c>
      <c r="C3" s="1" t="s">
        <v>157</v>
      </c>
      <c r="D3" s="1" t="s">
        <v>158</v>
      </c>
      <c r="E3" s="1" t="s">
        <v>159</v>
      </c>
      <c r="F3" s="1" t="s">
        <v>78</v>
      </c>
      <c r="G3" s="1" t="s">
        <v>79</v>
      </c>
      <c r="H3" s="1" t="s">
        <v>147</v>
      </c>
      <c r="I3" s="1" t="s">
        <v>160</v>
      </c>
      <c r="J3" s="1" t="s">
        <v>149</v>
      </c>
      <c r="K3" s="1" t="s">
        <v>160</v>
      </c>
      <c r="L3" s="1" t="s">
        <v>160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161</v>
      </c>
      <c r="S3" s="1" t="s">
        <v>72</v>
      </c>
      <c r="T3" s="1" t="s">
        <v>34</v>
      </c>
      <c r="U3" s="1" t="s">
        <v>155</v>
      </c>
      <c r="V3" s="1" t="s">
        <v>156</v>
      </c>
    </row>
    <row r="4" s="1" customFormat="1" spans="1:22">
      <c r="A4" s="1" t="s">
        <v>85</v>
      </c>
      <c r="B4" s="1" t="s">
        <v>78</v>
      </c>
      <c r="C4" s="1" t="s">
        <v>162</v>
      </c>
      <c r="D4" s="1" t="s">
        <v>87</v>
      </c>
      <c r="E4" s="1" t="s">
        <v>88</v>
      </c>
      <c r="F4" s="1" t="s">
        <v>78</v>
      </c>
      <c r="G4" s="1" t="s">
        <v>79</v>
      </c>
      <c r="H4" s="1" t="s">
        <v>147</v>
      </c>
      <c r="I4" s="1" t="s">
        <v>163</v>
      </c>
      <c r="J4" s="1" t="s">
        <v>149</v>
      </c>
      <c r="K4" s="1" t="s">
        <v>163</v>
      </c>
      <c r="L4" s="1" t="s">
        <v>163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153</v>
      </c>
      <c r="R4" s="1" t="s">
        <v>164</v>
      </c>
      <c r="S4" s="1" t="s">
        <v>72</v>
      </c>
      <c r="T4" s="1" t="s">
        <v>34</v>
      </c>
      <c r="U4" s="1" t="s">
        <v>155</v>
      </c>
      <c r="V4" s="1" t="s">
        <v>156</v>
      </c>
    </row>
    <row r="5" s="1" customFormat="1" spans="1:22">
      <c r="A5" s="1" t="s">
        <v>165</v>
      </c>
      <c r="B5" s="1" t="s">
        <v>166</v>
      </c>
      <c r="C5" s="1" t="s">
        <v>167</v>
      </c>
      <c r="D5" s="1" t="s">
        <v>168</v>
      </c>
      <c r="E5" s="1" t="s">
        <v>169</v>
      </c>
      <c r="F5" s="1" t="s">
        <v>170</v>
      </c>
      <c r="G5" s="1" t="s">
        <v>78</v>
      </c>
      <c r="H5" s="1" t="s">
        <v>147</v>
      </c>
      <c r="I5" s="1" t="s">
        <v>171</v>
      </c>
      <c r="J5" s="1" t="s">
        <v>149</v>
      </c>
      <c r="K5" s="1" t="s">
        <v>171</v>
      </c>
      <c r="L5" s="1" t="s">
        <v>171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153</v>
      </c>
      <c r="R5" s="1" t="s">
        <v>172</v>
      </c>
      <c r="S5" s="1" t="s">
        <v>72</v>
      </c>
      <c r="T5" s="1" t="s">
        <v>34</v>
      </c>
      <c r="U5" s="1" t="s">
        <v>155</v>
      </c>
      <c r="V5" s="1" t="s">
        <v>156</v>
      </c>
    </row>
    <row r="6" s="1" customFormat="1" spans="1:22">
      <c r="A6" s="1" t="s">
        <v>173</v>
      </c>
      <c r="B6" s="1" t="s">
        <v>174</v>
      </c>
      <c r="C6" s="1" t="s">
        <v>175</v>
      </c>
      <c r="D6" s="1" t="s">
        <v>176</v>
      </c>
      <c r="E6" s="1" t="s">
        <v>177</v>
      </c>
      <c r="F6" s="1" t="s">
        <v>78</v>
      </c>
      <c r="G6" s="1" t="s">
        <v>178</v>
      </c>
      <c r="H6" s="1" t="s">
        <v>147</v>
      </c>
      <c r="I6" s="1" t="s">
        <v>179</v>
      </c>
      <c r="J6" s="1" t="s">
        <v>149</v>
      </c>
      <c r="K6" s="1" t="s">
        <v>179</v>
      </c>
      <c r="L6" s="1" t="s">
        <v>179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153</v>
      </c>
      <c r="R6" s="1" t="s">
        <v>180</v>
      </c>
      <c r="S6" s="1" t="s">
        <v>72</v>
      </c>
      <c r="T6" s="1" t="s">
        <v>34</v>
      </c>
      <c r="U6" s="1" t="s">
        <v>155</v>
      </c>
      <c r="V6" s="1" t="s">
        <v>156</v>
      </c>
    </row>
    <row r="7" s="1" customFormat="1" spans="1:22">
      <c r="A7" s="1" t="s">
        <v>102</v>
      </c>
      <c r="B7" s="1" t="s">
        <v>104</v>
      </c>
      <c r="C7" s="1" t="s">
        <v>181</v>
      </c>
      <c r="D7" s="1" t="s">
        <v>95</v>
      </c>
      <c r="E7" s="1" t="s">
        <v>182</v>
      </c>
      <c r="F7" s="1" t="s">
        <v>78</v>
      </c>
      <c r="G7" s="1" t="s">
        <v>79</v>
      </c>
      <c r="H7" s="1" t="s">
        <v>147</v>
      </c>
      <c r="I7" s="1" t="s">
        <v>183</v>
      </c>
      <c r="J7" s="1" t="s">
        <v>149</v>
      </c>
      <c r="K7" s="1" t="s">
        <v>183</v>
      </c>
      <c r="L7" s="1" t="s">
        <v>183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153</v>
      </c>
      <c r="R7" s="1" t="s">
        <v>184</v>
      </c>
      <c r="S7" s="1" t="s">
        <v>72</v>
      </c>
      <c r="T7" s="1" t="s">
        <v>34</v>
      </c>
      <c r="U7" s="1" t="s">
        <v>155</v>
      </c>
      <c r="V7" s="1" t="s">
        <v>156</v>
      </c>
    </row>
    <row r="8" s="1" customFormat="1" spans="1:22">
      <c r="A8" s="1" t="s">
        <v>93</v>
      </c>
      <c r="B8" s="1" t="s">
        <v>97</v>
      </c>
      <c r="C8" s="1" t="s">
        <v>185</v>
      </c>
      <c r="D8" s="1" t="s">
        <v>95</v>
      </c>
      <c r="E8" s="1" t="s">
        <v>96</v>
      </c>
      <c r="F8" s="1" t="s">
        <v>78</v>
      </c>
      <c r="G8" s="1" t="s">
        <v>79</v>
      </c>
      <c r="H8" s="1" t="s">
        <v>147</v>
      </c>
      <c r="I8" s="1" t="s">
        <v>186</v>
      </c>
      <c r="J8" s="1" t="s">
        <v>149</v>
      </c>
      <c r="K8" s="1" t="s">
        <v>186</v>
      </c>
      <c r="L8" s="1" t="s">
        <v>186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153</v>
      </c>
      <c r="R8" s="1" t="s">
        <v>187</v>
      </c>
      <c r="S8" s="1" t="s">
        <v>72</v>
      </c>
      <c r="T8" s="1" t="s">
        <v>34</v>
      </c>
      <c r="U8" s="1" t="s">
        <v>155</v>
      </c>
      <c r="V8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2023-02-27T03:17:56Z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9F139013337A4ED8905BCA824B7D9AD5</vt:lpwstr>
  </property>
</Properties>
</file>