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对账!$1:$18</definedName>
  </definedNames>
  <calcPr calcId="144525"/>
</workbook>
</file>

<file path=xl/sharedStrings.xml><?xml version="1.0" encoding="utf-8"?>
<sst xmlns="http://schemas.openxmlformats.org/spreadsheetml/2006/main" count="353" uniqueCount="187">
  <si>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</si>
  <si>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</si>
  <si>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</si>
  <si>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</si>
  <si>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</si>
  <si>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</si>
  <si>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</si>
  <si>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</si>
  <si>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</si>
  <si>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</si>
  <si>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</si>
  <si>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</si>
  <si>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</si>
  <si>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</si>
  <si>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</si>
  <si>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</si>
  <si>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</si>
  <si>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</si>
  <si>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</si>
  <si>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</si>
  <si>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</si>
  <si>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</si>
  <si>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</si>
  <si>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</si>
  <si>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</si>
  <si>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999221986615773	</t>
  </si>
  <si>
    <t>Ctrip</t>
  </si>
  <si>
    <t>正常</t>
  </si>
  <si>
    <t>[拉普拉普]宿雾迈瑞柏高碧海度假村(Bluewater Maribago Beach Resort Cebu)(8076309)</t>
  </si>
  <si>
    <t>豪华房(至少连住2晚及以上)&lt;早餐&gt;</t>
  </si>
  <si>
    <t>USD</t>
  </si>
  <si>
    <t>Kwon/na yun</t>
  </si>
  <si>
    <t>CA6352230227USD-W</t>
  </si>
  <si>
    <t>未提现</t>
  </si>
  <si>
    <t>携程开票</t>
  </si>
  <si>
    <t xml:space="preserve">2895644	</t>
  </si>
  <si>
    <t xml:space="preserve">116829	</t>
  </si>
  <si>
    <t xml:space="preserve">999221987378045	</t>
  </si>
  <si>
    <t>Jeong/Seungeun</t>
  </si>
  <si>
    <t xml:space="preserve">2895816	</t>
  </si>
  <si>
    <t xml:space="preserve">117048	</t>
  </si>
  <si>
    <t xml:space="preserve">999222035889924	</t>
  </si>
  <si>
    <t>[曼绒市]绿中海度假村 - 全球奢华精品酒店(Pangkor Laut Resort - Small Luxury Hotels of the World)(23861533)</t>
  </si>
  <si>
    <t>山景别墅房(至少连住2晚及以上)&lt;早餐&gt;</t>
  </si>
  <si>
    <t>Bauer/Philipp</t>
  </si>
  <si>
    <t xml:space="preserve">2912171	</t>
  </si>
  <si>
    <t xml:space="preserve">169264506	</t>
  </si>
  <si>
    <t xml:space="preserve">999222172361371	</t>
  </si>
  <si>
    <t>[兰塔岛]拉维瓦林温泉度假酒店(政府卫生认证)(Rawi Warin Resort and Spa(SHA Extra Plus))(8453569)</t>
  </si>
  <si>
    <t>Miettinen/Jarkko Sakari</t>
  </si>
  <si>
    <t xml:space="preserve">2943915	</t>
  </si>
  <si>
    <t xml:space="preserve">144691	</t>
  </si>
  <si>
    <t xml:space="preserve">999222314547692	</t>
  </si>
  <si>
    <t>[吉隆坡]吉隆坡千禧大酒店(Grand Millennium Kuala Lumpur)(23861485)</t>
  </si>
  <si>
    <t>wong/kiing shim</t>
  </si>
  <si>
    <t xml:space="preserve">2972052	</t>
  </si>
  <si>
    <t xml:space="preserve">25987111	</t>
  </si>
  <si>
    <t xml:space="preserve">999222496509936	</t>
  </si>
  <si>
    <t>[新加坡]新加坡 Studio M 酒店(Studio M Hotel)(8289635)</t>
  </si>
  <si>
    <t>时尚阁楼(至少连住2晚及以上)</t>
  </si>
  <si>
    <t>Lew/Rong Shun</t>
  </si>
  <si>
    <t xml:space="preserve">2999882	</t>
  </si>
  <si>
    <t xml:space="preserve">4TV6EGBTV	</t>
  </si>
  <si>
    <t xml:space="preserve">999222709702632	</t>
  </si>
  <si>
    <t>[吉隆坡]吉隆坡 EQ 酒店(EQ Kuala Lumpur)(70735267)</t>
  </si>
  <si>
    <t>豪华特大床房(至少连住2晚及以上)&lt;早餐&gt;</t>
  </si>
  <si>
    <t>Falconi/Fabio</t>
  </si>
  <si>
    <t xml:space="preserve">3029132	</t>
  </si>
  <si>
    <t xml:space="preserve">41025708-1	</t>
  </si>
  <si>
    <t xml:space="preserve">999222751179863	</t>
  </si>
  <si>
    <t>[迪拜]迪拜范思哲宫殿酒店(Palazzo Versace Dubai)(46867950)</t>
  </si>
  <si>
    <t>文化村景豪华双床房(至少连住2晚及以上)&lt;早餐&gt;</t>
  </si>
  <si>
    <t>Alantari/Waleed</t>
  </si>
  <si>
    <t xml:space="preserve">3034019	</t>
  </si>
  <si>
    <t xml:space="preserve">852201	</t>
  </si>
  <si>
    <t xml:space="preserve">999222760029595	</t>
  </si>
  <si>
    <t>[Kuala Kuantan]诺佳纳酒店(Rocana Hotel)(44803189)</t>
  </si>
  <si>
    <t>高级房（特大床）(至少连住2晚及以上)&lt;早餐&gt;</t>
  </si>
  <si>
    <t>Hadhim/Norziah</t>
  </si>
  <si>
    <t xml:space="preserve">3035412	</t>
  </si>
  <si>
    <t xml:space="preserve">	</t>
  </si>
  <si>
    <t>，</t>
  </si>
  <si>
    <t>A230227142218481</t>
  </si>
  <si>
    <t>A230227142319481</t>
  </si>
  <si>
    <t>USD / THB 当前参考汇率: 35.063</t>
  </si>
  <si>
    <t>总计：5749 USD/
201577.19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</si>
  <si>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</si>
  <si>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</si>
  <si>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</si>
  <si>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</si>
  <si>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</si>
  <si>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</si>
  <si>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</si>
  <si>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</si>
  <si>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</si>
  <si>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</si>
  <si>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</si>
  <si>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</si>
  <si>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</si>
  <si>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</si>
  <si>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</si>
  <si>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</si>
  <si>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</si>
  <si>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</si>
  <si>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</si>
  <si>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2023-02-16</t>
  </si>
  <si>
    <t>3035412</t>
  </si>
  <si>
    <t>诺佳纳酒店</t>
  </si>
  <si>
    <t>Hadhim Norziah</t>
  </si>
  <si>
    <t>2023-02-24</t>
  </si>
  <si>
    <t>2023-02-26</t>
  </si>
  <si>
    <t>退房日周结</t>
  </si>
  <si>
    <t>666.21</t>
  </si>
  <si>
    <t>97.00</t>
  </si>
  <si>
    <t>0</t>
  </si>
  <si>
    <t>0.00</t>
  </si>
  <si>
    <t>携程国际直连(CIT)</t>
  </si>
  <si>
    <t>01.011176</t>
  </si>
  <si>
    <t>2023-02-16 13:30:26</t>
  </si>
  <si>
    <t>否</t>
  </si>
  <si>
    <t>CIT(Thailand) CO,. Ltd</t>
  </si>
  <si>
    <t>直连</t>
  </si>
  <si>
    <t>马来西亚</t>
  </si>
  <si>
    <t>2023-02-15</t>
  </si>
  <si>
    <t>3034019</t>
  </si>
  <si>
    <t>迪拜范思哲宫殿酒店</t>
  </si>
  <si>
    <t>Alantari Waleed</t>
  </si>
  <si>
    <t>2023-02-20</t>
  </si>
  <si>
    <t>2023-02-25</t>
  </si>
  <si>
    <t>13629.84</t>
  </si>
  <si>
    <t>1995.00</t>
  </si>
  <si>
    <t>2023-02-16 22:53:55</t>
  </si>
  <si>
    <t>直采</t>
  </si>
  <si>
    <t>阿拉伯联合酋长国</t>
  </si>
  <si>
    <t>2023-02-14</t>
  </si>
  <si>
    <t>3029132</t>
  </si>
  <si>
    <t>吉隆坡EQ酒店</t>
  </si>
  <si>
    <t>Falconi Fabio</t>
  </si>
  <si>
    <t>2212.27</t>
  </si>
  <si>
    <t>324.00</t>
  </si>
  <si>
    <t>2023-02-14 11:17:38</t>
  </si>
  <si>
    <t>2023-02-03</t>
  </si>
  <si>
    <t>2999882</t>
  </si>
  <si>
    <t>Studio M新加坡酒店</t>
  </si>
  <si>
    <t>Lew Rong Shun</t>
  </si>
  <si>
    <t>2023-02-19</t>
  </si>
  <si>
    <t>2023-02-21</t>
  </si>
  <si>
    <t>1687.95</t>
  </si>
  <si>
    <t>250.00</t>
  </si>
  <si>
    <t>2023-02-03 10:21:22</t>
  </si>
  <si>
    <t>新加坡</t>
  </si>
  <si>
    <t>2023-01-23</t>
  </si>
  <si>
    <t>2972052</t>
  </si>
  <si>
    <t>吉隆坡千禧大酒店</t>
  </si>
  <si>
    <t>wong kiing shim</t>
  </si>
  <si>
    <t>2557.51</t>
  </si>
  <si>
    <t>376.00</t>
  </si>
  <si>
    <t>2023-01-25 11:21:48</t>
  </si>
  <si>
    <t>2023-01-13</t>
  </si>
  <si>
    <t>2943915</t>
  </si>
  <si>
    <t>拉维瓦林温泉度假酒店(SHA Extra Plus)</t>
  </si>
  <si>
    <t>Miettinen Jarkko Sakari</t>
  </si>
  <si>
    <t>2023-02-22</t>
  </si>
  <si>
    <t>6474.70</t>
  </si>
  <si>
    <t>954.00</t>
  </si>
  <si>
    <t>2023-01-13 09:11:21</t>
  </si>
  <si>
    <t>泰国</t>
  </si>
  <si>
    <t>2022-12-30</t>
  </si>
  <si>
    <t>2912171</t>
  </si>
  <si>
    <t>邦咯岛绿中海度假村</t>
  </si>
  <si>
    <t>Bauer Philipp</t>
  </si>
  <si>
    <t>6320.88</t>
  </si>
  <si>
    <t>905.00</t>
  </si>
  <si>
    <t>2023-01-03 16:36:46</t>
  </si>
  <si>
    <t>2022-12-23</t>
  </si>
  <si>
    <t>2895816</t>
  </si>
  <si>
    <t>宿务迈瑞柏高碧海度假村</t>
  </si>
  <si>
    <t>Jeong Seungeun</t>
  </si>
  <si>
    <t>2409.34</t>
  </si>
  <si>
    <t>344.00</t>
  </si>
  <si>
    <t>2022-12-28 13:48:06</t>
  </si>
  <si>
    <t>菲律宾</t>
  </si>
  <si>
    <t>2895644</t>
  </si>
  <si>
    <t>Kwon na yun</t>
  </si>
  <si>
    <t>3529.97</t>
  </si>
  <si>
    <t>504.00</t>
  </si>
  <si>
    <t>2022-12-23 13:19:41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</si>
</sst>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16</xdr:col>
      <xdr:colOff>228600</xdr:colOff>
      <xdr:row>52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943350"/>
          <a:ext cx="11791950" cy="4981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44977</v>
      </c>
      <c r="G2" s="6">
        <v>44981</v>
      </c>
      <c r="H2" s="4">
        <v>1</v>
      </c>
      <c r="I2" s="4">
        <v>4</v>
      </c>
      <c r="J2" s="4">
        <v>4</v>
      </c>
      <c r="K2" s="4" t="s">
        <v>30</v>
      </c>
      <c r="L2" s="4">
        <v>504</v>
      </c>
      <c r="M2" s="4">
        <v>504</v>
      </c>
      <c r="N2" s="4" t="s">
        <v>31</v>
      </c>
      <c r="O2" s="4" t="s">
        <v>32</v>
      </c>
      <c r="P2" s="4" t="s">
        <v>33</v>
      </c>
      <c r="Q2" s="4">
        <v>0</v>
      </c>
      <c r="R2" s="7">
        <v>44918</v>
      </c>
      <c r="S2" s="6">
        <v>44984</v>
      </c>
      <c r="T2" s="4" t="s">
        <v>34</v>
      </c>
      <c r="U2" s="4">
        <v>504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44977</v>
      </c>
      <c r="G3" s="6">
        <v>44981</v>
      </c>
      <c r="H3" s="4">
        <v>1</v>
      </c>
      <c r="I3" s="4">
        <v>4</v>
      </c>
      <c r="J3" s="4">
        <v>4</v>
      </c>
      <c r="K3" s="4" t="s">
        <v>30</v>
      </c>
      <c r="L3" s="4">
        <v>344</v>
      </c>
      <c r="M3" s="4">
        <v>344</v>
      </c>
      <c r="N3" s="4" t="s">
        <v>38</v>
      </c>
      <c r="O3" s="4" t="s">
        <v>32</v>
      </c>
      <c r="P3" s="4" t="s">
        <v>33</v>
      </c>
      <c r="Q3" s="4">
        <v>0</v>
      </c>
      <c r="R3" s="7">
        <v>44918</v>
      </c>
      <c r="S3" s="6">
        <v>44984</v>
      </c>
      <c r="T3" s="4" t="s">
        <v>34</v>
      </c>
      <c r="U3" s="4">
        <v>344</v>
      </c>
      <c r="V3" s="4">
        <v>0</v>
      </c>
      <c r="W3" s="4">
        <v>0</v>
      </c>
      <c r="X3" s="4" t="s">
        <v>39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44978</v>
      </c>
      <c r="G4" s="6">
        <v>44983</v>
      </c>
      <c r="H4" s="4">
        <v>1</v>
      </c>
      <c r="I4" s="4">
        <v>5</v>
      </c>
      <c r="J4" s="4">
        <v>5</v>
      </c>
      <c r="K4" s="4" t="s">
        <v>30</v>
      </c>
      <c r="L4" s="4">
        <v>905</v>
      </c>
      <c r="M4" s="4">
        <v>905</v>
      </c>
      <c r="N4" s="4" t="s">
        <v>44</v>
      </c>
      <c r="O4" s="4" t="s">
        <v>32</v>
      </c>
      <c r="P4" s="4" t="s">
        <v>33</v>
      </c>
      <c r="Q4" s="4">
        <v>0</v>
      </c>
      <c r="R4" s="7">
        <v>44925</v>
      </c>
      <c r="S4" s="6">
        <v>44984</v>
      </c>
      <c r="T4" s="4" t="s">
        <v>34</v>
      </c>
      <c r="U4" s="4">
        <v>905</v>
      </c>
      <c r="V4" s="4">
        <v>0</v>
      </c>
      <c r="W4" s="4">
        <v>0</v>
      </c>
      <c r="X4" s="4" t="s">
        <v>45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29</v>
      </c>
      <c r="F5" s="6">
        <v>44973</v>
      </c>
      <c r="G5" s="6">
        <v>44979</v>
      </c>
      <c r="H5" s="4">
        <v>1</v>
      </c>
      <c r="I5" s="4">
        <v>6</v>
      </c>
      <c r="J5" s="4">
        <v>6</v>
      </c>
      <c r="K5" s="4" t="s">
        <v>30</v>
      </c>
      <c r="L5" s="4">
        <v>954</v>
      </c>
      <c r="M5" s="4">
        <v>954</v>
      </c>
      <c r="N5" s="4" t="s">
        <v>49</v>
      </c>
      <c r="O5" s="4" t="s">
        <v>32</v>
      </c>
      <c r="P5" s="4" t="s">
        <v>33</v>
      </c>
      <c r="Q5" s="4">
        <v>0</v>
      </c>
      <c r="R5" s="7">
        <v>44939</v>
      </c>
      <c r="S5" s="6">
        <v>44984</v>
      </c>
      <c r="T5" s="4" t="s">
        <v>34</v>
      </c>
      <c r="U5" s="4">
        <v>954</v>
      </c>
      <c r="V5" s="4">
        <v>0</v>
      </c>
      <c r="W5" s="4">
        <v>0</v>
      </c>
      <c r="X5" s="4" t="s">
        <v>50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29</v>
      </c>
      <c r="F6" s="6">
        <v>44978</v>
      </c>
      <c r="G6" s="6">
        <v>44982</v>
      </c>
      <c r="H6" s="4">
        <v>1</v>
      </c>
      <c r="I6" s="4">
        <v>4</v>
      </c>
      <c r="J6" s="4">
        <v>4</v>
      </c>
      <c r="K6" s="4" t="s">
        <v>30</v>
      </c>
      <c r="L6" s="4">
        <v>376</v>
      </c>
      <c r="M6" s="4">
        <v>376</v>
      </c>
      <c r="N6" s="4" t="s">
        <v>54</v>
      </c>
      <c r="O6" s="4" t="s">
        <v>32</v>
      </c>
      <c r="P6" s="4" t="s">
        <v>33</v>
      </c>
      <c r="Q6" s="4">
        <v>0</v>
      </c>
      <c r="R6" s="7">
        <v>44949</v>
      </c>
      <c r="S6" s="6">
        <v>44984</v>
      </c>
      <c r="T6" s="4" t="s">
        <v>34</v>
      </c>
      <c r="U6" s="4">
        <v>376</v>
      </c>
      <c r="V6" s="4">
        <v>0</v>
      </c>
      <c r="W6" s="4">
        <v>0</v>
      </c>
      <c r="X6" s="4" t="s">
        <v>55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44976</v>
      </c>
      <c r="G7" s="6">
        <v>44978</v>
      </c>
      <c r="H7" s="4">
        <v>1</v>
      </c>
      <c r="I7" s="4">
        <v>2</v>
      </c>
      <c r="J7" s="4">
        <v>2</v>
      </c>
      <c r="K7" s="4" t="s">
        <v>30</v>
      </c>
      <c r="L7" s="4">
        <v>250</v>
      </c>
      <c r="M7" s="4">
        <v>250</v>
      </c>
      <c r="N7" s="4" t="s">
        <v>60</v>
      </c>
      <c r="O7" s="4" t="s">
        <v>32</v>
      </c>
      <c r="P7" s="4" t="s">
        <v>33</v>
      </c>
      <c r="Q7" s="4">
        <v>0</v>
      </c>
      <c r="R7" s="7">
        <v>44960</v>
      </c>
      <c r="S7" s="6">
        <v>44984</v>
      </c>
      <c r="T7" s="4" t="s">
        <v>34</v>
      </c>
      <c r="U7" s="4">
        <v>250</v>
      </c>
      <c r="V7" s="4">
        <v>0</v>
      </c>
      <c r="W7" s="4">
        <v>0</v>
      </c>
      <c r="X7" s="4" t="s">
        <v>61</v>
      </c>
      <c r="Y7" s="4" t="s">
        <v>62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44981</v>
      </c>
      <c r="G8" s="6">
        <v>44983</v>
      </c>
      <c r="H8" s="4">
        <v>1</v>
      </c>
      <c r="I8" s="4">
        <v>2</v>
      </c>
      <c r="J8" s="4">
        <v>2</v>
      </c>
      <c r="K8" s="4" t="s">
        <v>30</v>
      </c>
      <c r="L8" s="4">
        <v>324</v>
      </c>
      <c r="M8" s="4">
        <v>324</v>
      </c>
      <c r="N8" s="4" t="s">
        <v>66</v>
      </c>
      <c r="O8" s="4" t="s">
        <v>32</v>
      </c>
      <c r="P8" s="4" t="s">
        <v>33</v>
      </c>
      <c r="Q8" s="4">
        <v>0</v>
      </c>
      <c r="R8" s="7">
        <v>44971</v>
      </c>
      <c r="S8" s="6">
        <v>44984</v>
      </c>
      <c r="T8" s="4" t="s">
        <v>34</v>
      </c>
      <c r="U8" s="4">
        <v>324</v>
      </c>
      <c r="V8" s="4">
        <v>0</v>
      </c>
      <c r="W8" s="4">
        <v>0</v>
      </c>
      <c r="X8" s="4" t="s">
        <v>67</v>
      </c>
      <c r="Y8" s="4" t="s">
        <v>68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70</v>
      </c>
      <c r="E9" s="4" t="s">
        <v>71</v>
      </c>
      <c r="F9" s="6">
        <v>44977</v>
      </c>
      <c r="G9" s="6">
        <v>44982</v>
      </c>
      <c r="H9" s="4">
        <v>1</v>
      </c>
      <c r="I9" s="4">
        <v>5</v>
      </c>
      <c r="J9" s="4">
        <v>5</v>
      </c>
      <c r="K9" s="4" t="s">
        <v>30</v>
      </c>
      <c r="L9" s="4">
        <v>1995</v>
      </c>
      <c r="M9" s="4">
        <v>1995</v>
      </c>
      <c r="N9" s="4" t="s">
        <v>72</v>
      </c>
      <c r="O9" s="4" t="s">
        <v>32</v>
      </c>
      <c r="P9" s="4" t="s">
        <v>33</v>
      </c>
      <c r="Q9" s="4">
        <v>0</v>
      </c>
      <c r="R9" s="7">
        <v>44972</v>
      </c>
      <c r="S9" s="6">
        <v>44984</v>
      </c>
      <c r="T9" s="4" t="s">
        <v>34</v>
      </c>
      <c r="U9" s="4">
        <v>1995</v>
      </c>
      <c r="V9" s="4">
        <v>0</v>
      </c>
      <c r="W9" s="4">
        <v>0</v>
      </c>
      <c r="X9" s="4" t="s">
        <v>73</v>
      </c>
      <c r="Y9" s="4" t="s">
        <v>74</v>
      </c>
    </row>
    <row r="10" s="4" customFormat="1" spans="1:25">
      <c r="A10" s="4" t="s">
        <v>75</v>
      </c>
      <c r="B10" s="4" t="s">
        <v>26</v>
      </c>
      <c r="C10" s="4" t="s">
        <v>27</v>
      </c>
      <c r="D10" s="4" t="s">
        <v>76</v>
      </c>
      <c r="E10" s="4" t="s">
        <v>77</v>
      </c>
      <c r="F10" s="6">
        <v>44981</v>
      </c>
      <c r="G10" s="6">
        <v>44983</v>
      </c>
      <c r="H10" s="4">
        <v>1</v>
      </c>
      <c r="I10" s="4">
        <v>2</v>
      </c>
      <c r="J10" s="4">
        <v>2</v>
      </c>
      <c r="K10" s="4" t="s">
        <v>30</v>
      </c>
      <c r="L10" s="4">
        <v>97</v>
      </c>
      <c r="M10" s="4">
        <v>97</v>
      </c>
      <c r="N10" s="4" t="s">
        <v>78</v>
      </c>
      <c r="O10" s="4" t="s">
        <v>32</v>
      </c>
      <c r="P10" s="4" t="s">
        <v>33</v>
      </c>
      <c r="Q10" s="4">
        <v>0</v>
      </c>
      <c r="R10" s="7">
        <v>44973</v>
      </c>
      <c r="S10" s="6">
        <v>44984</v>
      </c>
      <c r="T10" s="4" t="s">
        <v>34</v>
      </c>
      <c r="U10" s="4">
        <v>97</v>
      </c>
      <c r="V10" s="4">
        <v>0</v>
      </c>
      <c r="W10" s="4">
        <v>0</v>
      </c>
      <c r="X10" s="4" t="s">
        <v>79</v>
      </c>
      <c r="Y10" s="4" t="s">
        <v>80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A15" sqref="A15:E18"/>
    </sheetView>
  </sheetViews>
  <sheetFormatPr defaultColWidth="9" defaultRowHeight="13.5"/>
  <cols>
    <col min="1" max="1" width="12.625" style="4"/>
    <col min="2" max="4" width="10.375" style="4"/>
    <col min="5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81</v>
      </c>
    </row>
    <row r="2" s="4" customFormat="1" spans="1:9">
      <c r="A2" s="5">
        <v>999221986615773</v>
      </c>
      <c r="B2" s="6">
        <v>44977</v>
      </c>
      <c r="C2" s="6">
        <v>44981</v>
      </c>
      <c r="D2" s="4">
        <v>504</v>
      </c>
      <c r="E2" s="4" t="str">
        <f>VLOOKUP(A2,HOP!A:L,12,0)</f>
        <v>504.00</v>
      </c>
      <c r="F2" s="4" t="str">
        <f>VLOOKUP(A2,HOP!A:C,3,0)</f>
        <v>2895644</v>
      </c>
      <c r="G2" s="4">
        <f>D2-E2</f>
        <v>0</v>
      </c>
      <c r="H2" s="4" t="str">
        <f>$H$1&amp;F2</f>
        <v>，2895644</v>
      </c>
      <c r="I2" s="4" t="str">
        <f>VLOOKUP(A2,HOP!A:U,21,0)</f>
        <v>直采</v>
      </c>
    </row>
    <row r="3" s="4" customFormat="1" spans="1:9">
      <c r="A3" s="5">
        <v>999221987378045</v>
      </c>
      <c r="B3" s="6">
        <v>44977</v>
      </c>
      <c r="C3" s="6">
        <v>44981</v>
      </c>
      <c r="D3" s="4">
        <v>344</v>
      </c>
      <c r="E3" s="4" t="str">
        <f>VLOOKUP(A3,HOP!A:L,12,0)</f>
        <v>344.00</v>
      </c>
      <c r="F3" s="4" t="str">
        <f>VLOOKUP(A3,HOP!A:C,3,0)</f>
        <v>2895816</v>
      </c>
      <c r="G3" s="4">
        <f t="shared" ref="G3:G10" si="0">D3-E3</f>
        <v>0</v>
      </c>
      <c r="H3" s="4" t="str">
        <f t="shared" ref="H3:H10" si="1">$H$1&amp;F3</f>
        <v>，2895816</v>
      </c>
      <c r="I3" s="4" t="str">
        <f>VLOOKUP(A3,HOP!A:U,21,0)</f>
        <v>直采</v>
      </c>
    </row>
    <row r="4" s="4" customFormat="1" spans="1:9">
      <c r="A4" s="5">
        <v>999222035889924</v>
      </c>
      <c r="B4" s="6">
        <v>44978</v>
      </c>
      <c r="C4" s="6">
        <v>44983</v>
      </c>
      <c r="D4" s="4">
        <v>905</v>
      </c>
      <c r="E4" s="4" t="str">
        <f>VLOOKUP(A4,HOP!A:L,12,0)</f>
        <v>905.00</v>
      </c>
      <c r="F4" s="4" t="str">
        <f>VLOOKUP(A4,HOP!A:C,3,0)</f>
        <v>2912171</v>
      </c>
      <c r="G4" s="4">
        <f t="shared" si="0"/>
        <v>0</v>
      </c>
      <c r="H4" s="4" t="str">
        <f t="shared" si="1"/>
        <v>，2912171</v>
      </c>
      <c r="I4" s="4" t="str">
        <f>VLOOKUP(A4,HOP!A:U,21,0)</f>
        <v>直采</v>
      </c>
    </row>
    <row r="5" s="4" customFormat="1" spans="1:9">
      <c r="A5" s="5">
        <v>999222172361371</v>
      </c>
      <c r="B5" s="6">
        <v>44973</v>
      </c>
      <c r="C5" s="6">
        <v>44979</v>
      </c>
      <c r="D5" s="4">
        <v>954</v>
      </c>
      <c r="E5" s="4" t="str">
        <f>VLOOKUP(A5,HOP!A:L,12,0)</f>
        <v>954.00</v>
      </c>
      <c r="F5" s="4" t="str">
        <f>VLOOKUP(A5,HOP!A:C,3,0)</f>
        <v>2943915</v>
      </c>
      <c r="G5" s="4">
        <f t="shared" si="0"/>
        <v>0</v>
      </c>
      <c r="H5" s="4" t="str">
        <f t="shared" si="1"/>
        <v>，2943915</v>
      </c>
      <c r="I5" s="4" t="str">
        <f>VLOOKUP(A5,HOP!A:U,21,0)</f>
        <v>直采</v>
      </c>
    </row>
    <row r="6" s="4" customFormat="1" spans="1:9">
      <c r="A6" s="5">
        <v>999222314547692</v>
      </c>
      <c r="B6" s="6">
        <v>44978</v>
      </c>
      <c r="C6" s="6">
        <v>44982</v>
      </c>
      <c r="D6" s="4">
        <v>376</v>
      </c>
      <c r="E6" s="4" t="str">
        <f>VLOOKUP(A6,HOP!A:L,12,0)</f>
        <v>376.00</v>
      </c>
      <c r="F6" s="4" t="str">
        <f>VLOOKUP(A6,HOP!A:C,3,0)</f>
        <v>2972052</v>
      </c>
      <c r="G6" s="4">
        <f t="shared" si="0"/>
        <v>0</v>
      </c>
      <c r="H6" s="4" t="str">
        <f t="shared" si="1"/>
        <v>，2972052</v>
      </c>
      <c r="I6" s="4" t="str">
        <f>VLOOKUP(A6,HOP!A:U,21,0)</f>
        <v>直采</v>
      </c>
    </row>
    <row r="7" s="4" customFormat="1" spans="1:9">
      <c r="A7" s="5">
        <v>999222496509936</v>
      </c>
      <c r="B7" s="6">
        <v>44976</v>
      </c>
      <c r="C7" s="6">
        <v>44978</v>
      </c>
      <c r="D7" s="4">
        <v>250</v>
      </c>
      <c r="E7" s="4" t="str">
        <f>VLOOKUP(A7,HOP!A:L,12,0)</f>
        <v>250.00</v>
      </c>
      <c r="F7" s="4" t="str">
        <f>VLOOKUP(A7,HOP!A:C,3,0)</f>
        <v>2999882</v>
      </c>
      <c r="G7" s="4">
        <f t="shared" si="0"/>
        <v>0</v>
      </c>
      <c r="H7" s="4" t="str">
        <f t="shared" si="1"/>
        <v>，2999882</v>
      </c>
      <c r="I7" s="4" t="str">
        <f>VLOOKUP(A7,HOP!A:U,21,0)</f>
        <v>直连</v>
      </c>
    </row>
    <row r="8" s="4" customFormat="1" spans="1:9">
      <c r="A8" s="5">
        <v>999222709702632</v>
      </c>
      <c r="B8" s="6">
        <v>44981</v>
      </c>
      <c r="C8" s="6">
        <v>44983</v>
      </c>
      <c r="D8" s="4">
        <v>324</v>
      </c>
      <c r="E8" s="4" t="str">
        <f>VLOOKUP(A8,HOP!A:L,12,0)</f>
        <v>324.00</v>
      </c>
      <c r="F8" s="4" t="str">
        <f>VLOOKUP(A8,HOP!A:C,3,0)</f>
        <v>3029132</v>
      </c>
      <c r="G8" s="4">
        <f t="shared" si="0"/>
        <v>0</v>
      </c>
      <c r="H8" s="4" t="str">
        <f t="shared" si="1"/>
        <v>，3029132</v>
      </c>
      <c r="I8" s="4" t="str">
        <f>VLOOKUP(A8,HOP!A:U,21,0)</f>
        <v>直采</v>
      </c>
    </row>
    <row r="9" s="4" customFormat="1" spans="1:9">
      <c r="A9" s="5">
        <v>999222751179863</v>
      </c>
      <c r="B9" s="6">
        <v>44977</v>
      </c>
      <c r="C9" s="6">
        <v>44982</v>
      </c>
      <c r="D9" s="4">
        <v>1995</v>
      </c>
      <c r="E9" s="4" t="str">
        <f>VLOOKUP(A9,HOP!A:L,12,0)</f>
        <v>1995.00</v>
      </c>
      <c r="F9" s="4" t="str">
        <f>VLOOKUP(A9,HOP!A:C,3,0)</f>
        <v>3034019</v>
      </c>
      <c r="G9" s="4">
        <f t="shared" si="0"/>
        <v>0</v>
      </c>
      <c r="H9" s="4" t="str">
        <f t="shared" si="1"/>
        <v>，3034019</v>
      </c>
      <c r="I9" s="4" t="str">
        <f>VLOOKUP(A9,HOP!A:U,21,0)</f>
        <v>直采</v>
      </c>
    </row>
    <row r="10" s="4" customFormat="1" spans="1:9">
      <c r="A10" s="5">
        <v>999222760029595</v>
      </c>
      <c r="B10" s="6">
        <v>44981</v>
      </c>
      <c r="C10" s="6">
        <v>44983</v>
      </c>
      <c r="D10" s="4">
        <v>97</v>
      </c>
      <c r="E10" s="4" t="str">
        <f>VLOOKUP(A10,HOP!A:L,12,0)</f>
        <v>97.00</v>
      </c>
      <c r="F10" s="4" t="str">
        <f>VLOOKUP(A10,HOP!A:C,3,0)</f>
        <v>3035412</v>
      </c>
      <c r="G10" s="4">
        <f t="shared" si="0"/>
        <v>0</v>
      </c>
      <c r="H10" s="4" t="str">
        <f t="shared" si="1"/>
        <v>，3035412</v>
      </c>
      <c r="I10" s="4" t="str">
        <f>VLOOKUP(A10,HOP!A:U,21,0)</f>
        <v>直连</v>
      </c>
    </row>
    <row r="12" spans="4:4">
      <c r="D12" s="4">
        <f>SUM(D2:D11)</f>
        <v>5749</v>
      </c>
    </row>
    <row r="15" spans="1:4">
      <c r="A15" s="4" t="s">
        <v>82</v>
      </c>
      <c r="C15" s="4">
        <v>5402</v>
      </c>
      <c r="D15" s="4">
        <v>189410.33</v>
      </c>
    </row>
    <row r="16" spans="1:4">
      <c r="A16" s="4" t="s">
        <v>83</v>
      </c>
      <c r="C16" s="4">
        <v>347</v>
      </c>
      <c r="D16" s="4">
        <v>12166.86</v>
      </c>
    </row>
    <row r="17" spans="1:4">
      <c r="A17" s="4" t="s">
        <v>84</v>
      </c>
      <c r="C17" s="4">
        <f>SUM(C15:C16)</f>
        <v>5749</v>
      </c>
      <c r="D17" s="4">
        <f>SUM(D15:D16)</f>
        <v>201577.19</v>
      </c>
    </row>
    <row r="18" spans="1:1">
      <c r="A18" s="4" t="s">
        <v>85</v>
      </c>
    </row>
  </sheetData>
  <autoFilter ref="A1:XFD18">
    <extLst/>
  </autoFilter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F33" sqref="F33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86</v>
      </c>
      <c r="B1" s="2" t="s">
        <v>87</v>
      </c>
      <c r="C1" s="2" t="s">
        <v>88</v>
      </c>
      <c r="D1" s="2" t="s">
        <v>89</v>
      </c>
      <c r="E1" s="2" t="s">
        <v>13</v>
      </c>
      <c r="F1" s="2" t="s">
        <v>5</v>
      </c>
      <c r="G1" s="2" t="s">
        <v>6</v>
      </c>
      <c r="H1" s="2" t="s">
        <v>90</v>
      </c>
      <c r="I1" s="2" t="s">
        <v>91</v>
      </c>
      <c r="J1" s="2" t="s">
        <v>92</v>
      </c>
      <c r="K1" s="2" t="s">
        <v>93</v>
      </c>
      <c r="L1" s="2" t="s">
        <v>94</v>
      </c>
      <c r="M1" s="2" t="s">
        <v>95</v>
      </c>
      <c r="N1" s="2" t="s">
        <v>96</v>
      </c>
      <c r="O1" s="2" t="s">
        <v>97</v>
      </c>
      <c r="P1" s="2" t="s">
        <v>98</v>
      </c>
      <c r="Q1" s="2" t="s">
        <v>99</v>
      </c>
      <c r="R1" s="2" t="s">
        <v>100</v>
      </c>
      <c r="S1" s="2" t="s">
        <v>101</v>
      </c>
      <c r="T1" s="2" t="s">
        <v>102</v>
      </c>
      <c r="U1" s="2" t="s">
        <v>103</v>
      </c>
      <c r="V1" s="2" t="s">
        <v>104</v>
      </c>
    </row>
    <row r="2" s="1" customFormat="1" spans="1:22">
      <c r="A2" s="3">
        <v>999222760029595</v>
      </c>
      <c r="B2" s="1" t="s">
        <v>105</v>
      </c>
      <c r="C2" s="1" t="s">
        <v>106</v>
      </c>
      <c r="D2" s="1" t="s">
        <v>107</v>
      </c>
      <c r="E2" s="1" t="s">
        <v>108</v>
      </c>
      <c r="F2" s="1" t="s">
        <v>109</v>
      </c>
      <c r="G2" s="1" t="s">
        <v>110</v>
      </c>
      <c r="H2" s="1" t="s">
        <v>111</v>
      </c>
      <c r="I2" s="1" t="s">
        <v>112</v>
      </c>
      <c r="J2" s="1" t="s">
        <v>30</v>
      </c>
      <c r="K2" s="1" t="s">
        <v>113</v>
      </c>
      <c r="L2" s="1" t="s">
        <v>113</v>
      </c>
      <c r="M2" s="1" t="s">
        <v>114</v>
      </c>
      <c r="N2" s="1" t="s">
        <v>114</v>
      </c>
      <c r="O2" s="1" t="s">
        <v>115</v>
      </c>
      <c r="P2" s="1" t="s">
        <v>116</v>
      </c>
      <c r="Q2" s="1" t="s">
        <v>117</v>
      </c>
      <c r="R2" s="1" t="s">
        <v>118</v>
      </c>
      <c r="S2" s="1" t="s">
        <v>119</v>
      </c>
      <c r="T2" s="1" t="s">
        <v>120</v>
      </c>
      <c r="U2" s="1" t="s">
        <v>121</v>
      </c>
      <c r="V2" s="1" t="s">
        <v>122</v>
      </c>
    </row>
    <row r="3" s="1" customFormat="1" spans="1:22">
      <c r="A3" s="3">
        <v>999222751179863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  <c r="G3" s="1" t="s">
        <v>128</v>
      </c>
      <c r="H3" s="1" t="s">
        <v>111</v>
      </c>
      <c r="I3" s="1" t="s">
        <v>129</v>
      </c>
      <c r="J3" s="1" t="s">
        <v>30</v>
      </c>
      <c r="K3" s="1" t="s">
        <v>130</v>
      </c>
      <c r="L3" s="1" t="s">
        <v>130</v>
      </c>
      <c r="M3" s="1" t="s">
        <v>114</v>
      </c>
      <c r="N3" s="1" t="s">
        <v>114</v>
      </c>
      <c r="O3" s="1" t="s">
        <v>115</v>
      </c>
      <c r="P3" s="1" t="s">
        <v>116</v>
      </c>
      <c r="Q3" s="1" t="s">
        <v>117</v>
      </c>
      <c r="R3" s="1" t="s">
        <v>131</v>
      </c>
      <c r="S3" s="1" t="s">
        <v>119</v>
      </c>
      <c r="T3" s="1" t="s">
        <v>120</v>
      </c>
      <c r="U3" s="1" t="s">
        <v>132</v>
      </c>
      <c r="V3" s="1" t="s">
        <v>133</v>
      </c>
    </row>
    <row r="4" s="1" customFormat="1" spans="1:22">
      <c r="A4" s="3">
        <v>999222709702632</v>
      </c>
      <c r="B4" s="1" t="s">
        <v>134</v>
      </c>
      <c r="C4" s="1" t="s">
        <v>135</v>
      </c>
      <c r="D4" s="1" t="s">
        <v>136</v>
      </c>
      <c r="E4" s="1" t="s">
        <v>137</v>
      </c>
      <c r="F4" s="1" t="s">
        <v>109</v>
      </c>
      <c r="G4" s="1" t="s">
        <v>110</v>
      </c>
      <c r="H4" s="1" t="s">
        <v>111</v>
      </c>
      <c r="I4" s="1" t="s">
        <v>138</v>
      </c>
      <c r="J4" s="1" t="s">
        <v>30</v>
      </c>
      <c r="K4" s="1" t="s">
        <v>139</v>
      </c>
      <c r="L4" s="1" t="s">
        <v>139</v>
      </c>
      <c r="M4" s="1" t="s">
        <v>114</v>
      </c>
      <c r="N4" s="1" t="s">
        <v>114</v>
      </c>
      <c r="O4" s="1" t="s">
        <v>115</v>
      </c>
      <c r="P4" s="1" t="s">
        <v>116</v>
      </c>
      <c r="Q4" s="1" t="s">
        <v>117</v>
      </c>
      <c r="R4" s="1" t="s">
        <v>140</v>
      </c>
      <c r="S4" s="1" t="s">
        <v>119</v>
      </c>
      <c r="T4" s="1" t="s">
        <v>120</v>
      </c>
      <c r="U4" s="1" t="s">
        <v>132</v>
      </c>
      <c r="V4" s="1" t="s">
        <v>122</v>
      </c>
    </row>
    <row r="5" s="1" customFormat="1" spans="1:22">
      <c r="A5" s="3">
        <v>999222496509936</v>
      </c>
      <c r="B5" s="1" t="s">
        <v>141</v>
      </c>
      <c r="C5" s="1" t="s">
        <v>142</v>
      </c>
      <c r="D5" s="1" t="s">
        <v>143</v>
      </c>
      <c r="E5" s="1" t="s">
        <v>144</v>
      </c>
      <c r="F5" s="1" t="s">
        <v>145</v>
      </c>
      <c r="G5" s="1" t="s">
        <v>146</v>
      </c>
      <c r="H5" s="1" t="s">
        <v>111</v>
      </c>
      <c r="I5" s="1" t="s">
        <v>147</v>
      </c>
      <c r="J5" s="1" t="s">
        <v>30</v>
      </c>
      <c r="K5" s="1" t="s">
        <v>148</v>
      </c>
      <c r="L5" s="1" t="s">
        <v>148</v>
      </c>
      <c r="M5" s="1" t="s">
        <v>114</v>
      </c>
      <c r="N5" s="1" t="s">
        <v>114</v>
      </c>
      <c r="O5" s="1" t="s">
        <v>115</v>
      </c>
      <c r="P5" s="1" t="s">
        <v>116</v>
      </c>
      <c r="Q5" s="1" t="s">
        <v>117</v>
      </c>
      <c r="R5" s="1" t="s">
        <v>149</v>
      </c>
      <c r="S5" s="1" t="s">
        <v>119</v>
      </c>
      <c r="T5" s="1" t="s">
        <v>120</v>
      </c>
      <c r="U5" s="1" t="s">
        <v>121</v>
      </c>
      <c r="V5" s="1" t="s">
        <v>150</v>
      </c>
    </row>
    <row r="6" s="1" customFormat="1" spans="1:22">
      <c r="A6" s="3">
        <v>999222314547692</v>
      </c>
      <c r="B6" s="1" t="s">
        <v>151</v>
      </c>
      <c r="C6" s="1" t="s">
        <v>152</v>
      </c>
      <c r="D6" s="1" t="s">
        <v>153</v>
      </c>
      <c r="E6" s="1" t="s">
        <v>154</v>
      </c>
      <c r="F6" s="1" t="s">
        <v>146</v>
      </c>
      <c r="G6" s="1" t="s">
        <v>128</v>
      </c>
      <c r="H6" s="1" t="s">
        <v>111</v>
      </c>
      <c r="I6" s="1" t="s">
        <v>155</v>
      </c>
      <c r="J6" s="1" t="s">
        <v>30</v>
      </c>
      <c r="K6" s="1" t="s">
        <v>156</v>
      </c>
      <c r="L6" s="1" t="s">
        <v>156</v>
      </c>
      <c r="M6" s="1" t="s">
        <v>114</v>
      </c>
      <c r="N6" s="1" t="s">
        <v>114</v>
      </c>
      <c r="O6" s="1" t="s">
        <v>115</v>
      </c>
      <c r="P6" s="1" t="s">
        <v>116</v>
      </c>
      <c r="Q6" s="1" t="s">
        <v>117</v>
      </c>
      <c r="R6" s="1" t="s">
        <v>157</v>
      </c>
      <c r="S6" s="1" t="s">
        <v>119</v>
      </c>
      <c r="T6" s="1" t="s">
        <v>120</v>
      </c>
      <c r="U6" s="1" t="s">
        <v>132</v>
      </c>
      <c r="V6" s="1" t="s">
        <v>122</v>
      </c>
    </row>
    <row r="7" s="1" customFormat="1" spans="1:22">
      <c r="A7" s="3">
        <v>999222172361371</v>
      </c>
      <c r="B7" s="1" t="s">
        <v>158</v>
      </c>
      <c r="C7" s="1" t="s">
        <v>159</v>
      </c>
      <c r="D7" s="1" t="s">
        <v>160</v>
      </c>
      <c r="E7" s="1" t="s">
        <v>161</v>
      </c>
      <c r="F7" s="1" t="s">
        <v>105</v>
      </c>
      <c r="G7" s="1" t="s">
        <v>162</v>
      </c>
      <c r="H7" s="1" t="s">
        <v>111</v>
      </c>
      <c r="I7" s="1" t="s">
        <v>163</v>
      </c>
      <c r="J7" s="1" t="s">
        <v>30</v>
      </c>
      <c r="K7" s="1" t="s">
        <v>164</v>
      </c>
      <c r="L7" s="1" t="s">
        <v>164</v>
      </c>
      <c r="M7" s="1" t="s">
        <v>114</v>
      </c>
      <c r="N7" s="1" t="s">
        <v>114</v>
      </c>
      <c r="O7" s="1" t="s">
        <v>115</v>
      </c>
      <c r="P7" s="1" t="s">
        <v>116</v>
      </c>
      <c r="Q7" s="1" t="s">
        <v>117</v>
      </c>
      <c r="R7" s="1" t="s">
        <v>165</v>
      </c>
      <c r="S7" s="1" t="s">
        <v>119</v>
      </c>
      <c r="T7" s="1" t="s">
        <v>120</v>
      </c>
      <c r="U7" s="1" t="s">
        <v>132</v>
      </c>
      <c r="V7" s="1" t="s">
        <v>166</v>
      </c>
    </row>
    <row r="8" s="1" customFormat="1" spans="1:22">
      <c r="A8" s="3">
        <v>999222035889924</v>
      </c>
      <c r="B8" s="1" t="s">
        <v>167</v>
      </c>
      <c r="C8" s="1" t="s">
        <v>168</v>
      </c>
      <c r="D8" s="1" t="s">
        <v>169</v>
      </c>
      <c r="E8" s="1" t="s">
        <v>170</v>
      </c>
      <c r="F8" s="1" t="s">
        <v>146</v>
      </c>
      <c r="G8" s="1" t="s">
        <v>110</v>
      </c>
      <c r="H8" s="1" t="s">
        <v>111</v>
      </c>
      <c r="I8" s="1" t="s">
        <v>171</v>
      </c>
      <c r="J8" s="1" t="s">
        <v>30</v>
      </c>
      <c r="K8" s="1" t="s">
        <v>172</v>
      </c>
      <c r="L8" s="1" t="s">
        <v>172</v>
      </c>
      <c r="M8" s="1" t="s">
        <v>114</v>
      </c>
      <c r="N8" s="1" t="s">
        <v>114</v>
      </c>
      <c r="O8" s="1" t="s">
        <v>115</v>
      </c>
      <c r="P8" s="1" t="s">
        <v>116</v>
      </c>
      <c r="Q8" s="1" t="s">
        <v>117</v>
      </c>
      <c r="R8" s="1" t="s">
        <v>173</v>
      </c>
      <c r="S8" s="1" t="s">
        <v>119</v>
      </c>
      <c r="T8" s="1" t="s">
        <v>120</v>
      </c>
      <c r="U8" s="1" t="s">
        <v>132</v>
      </c>
      <c r="V8" s="1" t="s">
        <v>122</v>
      </c>
    </row>
    <row r="9" s="1" customFormat="1" spans="1:22">
      <c r="A9" s="3">
        <v>999221987378045</v>
      </c>
      <c r="B9" s="1" t="s">
        <v>174</v>
      </c>
      <c r="C9" s="1" t="s">
        <v>175</v>
      </c>
      <c r="D9" s="1" t="s">
        <v>176</v>
      </c>
      <c r="E9" s="1" t="s">
        <v>177</v>
      </c>
      <c r="F9" s="1" t="s">
        <v>127</v>
      </c>
      <c r="G9" s="1" t="s">
        <v>109</v>
      </c>
      <c r="H9" s="1" t="s">
        <v>111</v>
      </c>
      <c r="I9" s="1" t="s">
        <v>178</v>
      </c>
      <c r="J9" s="1" t="s">
        <v>30</v>
      </c>
      <c r="K9" s="1" t="s">
        <v>179</v>
      </c>
      <c r="L9" s="1" t="s">
        <v>179</v>
      </c>
      <c r="M9" s="1" t="s">
        <v>114</v>
      </c>
      <c r="N9" s="1" t="s">
        <v>114</v>
      </c>
      <c r="O9" s="1" t="s">
        <v>115</v>
      </c>
      <c r="P9" s="1" t="s">
        <v>116</v>
      </c>
      <c r="Q9" s="1" t="s">
        <v>117</v>
      </c>
      <c r="R9" s="1" t="s">
        <v>180</v>
      </c>
      <c r="S9" s="1" t="s">
        <v>119</v>
      </c>
      <c r="T9" s="1" t="s">
        <v>120</v>
      </c>
      <c r="U9" s="1" t="s">
        <v>132</v>
      </c>
      <c r="V9" s="1" t="s">
        <v>181</v>
      </c>
    </row>
    <row r="10" s="1" customFormat="1" spans="1:22">
      <c r="A10" s="3">
        <v>999221986615773</v>
      </c>
      <c r="B10" s="1" t="s">
        <v>174</v>
      </c>
      <c r="C10" s="1" t="s">
        <v>182</v>
      </c>
      <c r="D10" s="1" t="s">
        <v>176</v>
      </c>
      <c r="E10" s="1" t="s">
        <v>183</v>
      </c>
      <c r="F10" s="1" t="s">
        <v>127</v>
      </c>
      <c r="G10" s="1" t="s">
        <v>109</v>
      </c>
      <c r="H10" s="1" t="s">
        <v>111</v>
      </c>
      <c r="I10" s="1" t="s">
        <v>184</v>
      </c>
      <c r="J10" s="1" t="s">
        <v>30</v>
      </c>
      <c r="K10" s="1" t="s">
        <v>185</v>
      </c>
      <c r="L10" s="1" t="s">
        <v>185</v>
      </c>
      <c r="M10" s="1" t="s">
        <v>114</v>
      </c>
      <c r="N10" s="1" t="s">
        <v>114</v>
      </c>
      <c r="O10" s="1" t="s">
        <v>115</v>
      </c>
      <c r="P10" s="1" t="s">
        <v>116</v>
      </c>
      <c r="Q10" s="1" t="s">
        <v>117</v>
      </c>
      <c r="R10" s="1" t="s">
        <v>186</v>
      </c>
      <c r="S10" s="1" t="s">
        <v>119</v>
      </c>
      <c r="T10" s="1" t="s">
        <v>120</v>
      </c>
      <c r="U10" s="1" t="s">
        <v>132</v>
      </c>
      <c r="V10" s="1" t="s">
        <v>181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2023-02-27T03:05:00Z</dcterms:created>
  <dcterms:modified xsi:type="dcterms:W3CDTF">2023-02-27T06:27:06Z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FFD52DC573B243D6A85CD3B87CF65B7F</vt:lpwstr>
  </property>
  <property fmtid="{D5CDD505-2E9C-101B-9397-08002B2CF9AE}" pid="3" name="KSOProductBuildVer">
    <vt:lpwstr>2052-11.1.0.13703</vt:lpwstr>
  </property>
</Properties>
</file>