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</definedName>
  </definedNames>
  <calcPr calcId="144525"/>
</workbook>
</file>

<file path=xl/sharedStrings.xml><?xml version="1.0" encoding="utf-8"?>
<sst xmlns="http://schemas.openxmlformats.org/spreadsheetml/2006/main" count="991" uniqueCount="337">
  <si>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</si>
  <si>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</si>
  <si>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</si>
  <si>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</si>
  <si>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</si>
  <si>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</si>
  <si>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</si>
  <si>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</si>
  <si>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</si>
  <si>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</si>
  <si>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</si>
  <si>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</si>
  <si>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</si>
  <si>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</si>
  <si>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</si>
  <si>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</si>
  <si>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</si>
  <si>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</si>
  <si>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</si>
  <si>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</si>
  <si>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</si>
  <si>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</si>
  <si>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</si>
  <si>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</si>
  <si>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</si>
  <si>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999222494174469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</si>
  <si>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</si>
  <si>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</si>
  <si>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</si>
  <si>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</si>
  <si>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</si>
  <si>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廖海瑜</t>
  </si>
  <si>
    <t>CA363230225CNY</t>
  </si>
  <si>
    <t>未提现</t>
  </si>
  <si>
    <t>携程开票</t>
  </si>
  <si>
    <t xml:space="preserve">	</t>
  </si>
  <si>
    <t xml:space="preserve">999222589239691	</t>
  </si>
  <si>
    <t>[临沂]临沂鲁商铂尔曼大酒店(27944450)</t>
  </si>
  <si>
    <t>高级大床河景房&lt;双人入住&gt;&lt;内宾&gt;&lt;预付&gt;&lt;无早&gt;</t>
  </si>
  <si>
    <t>张华</t>
  </si>
  <si>
    <t xml:space="preserve">3013253	</t>
  </si>
  <si>
    <t xml:space="preserve">C232080008	</t>
  </si>
  <si>
    <t xml:space="preserve">999222593168269	</t>
  </si>
  <si>
    <t>[香港]香港弥敦酒店(Nathan Hotel)(10105446)</t>
  </si>
  <si>
    <t>卓智双床房&lt;双人入住&gt;&lt;内宾&gt;&lt;预付&gt;&lt;无早&gt;</t>
  </si>
  <si>
    <t>wen/wenyingheng</t>
  </si>
  <si>
    <t xml:space="preserve">3013846	</t>
  </si>
  <si>
    <t xml:space="preserve">HBD-65649-318-1665852	</t>
  </si>
  <si>
    <t xml:space="preserve">999222593396832	</t>
  </si>
  <si>
    <t>[广州]广州白云宾馆(10091524)</t>
  </si>
  <si>
    <t>商务双床房&lt;双人入住&gt;&lt;内宾&gt;&lt;预付&gt;&lt;无早&gt;</t>
  </si>
  <si>
    <t>韩桂云,许伟,赵青</t>
  </si>
  <si>
    <t xml:space="preserve">3013877	</t>
  </si>
  <si>
    <t>F2302080225</t>
  </si>
  <si>
    <t>F2302080226</t>
  </si>
  <si>
    <t xml:space="preserve">F2302080227	</t>
  </si>
  <si>
    <t xml:space="preserve">999222608224163	</t>
  </si>
  <si>
    <t>魏建利</t>
  </si>
  <si>
    <t xml:space="preserve">999222609520670	</t>
  </si>
  <si>
    <t>商务城景双床房&lt;超值特惠&gt;&lt;双人入住&gt;&lt;日历房套餐高价值&gt;&lt;单早&gt;&lt;新酒店礼盒&gt;</t>
  </si>
  <si>
    <t>龙曼妮</t>
  </si>
  <si>
    <t xml:space="preserve">22616202765	</t>
  </si>
  <si>
    <t>商务江景双床房&lt;超值特惠&gt;&lt;双人入住&gt;&lt;日历房套餐高价值&gt;&lt;单早&gt;&lt;新酒店礼盒&gt;</t>
  </si>
  <si>
    <t>文飞</t>
  </si>
  <si>
    <t xml:space="preserve">999222616583837	</t>
  </si>
  <si>
    <t>商务江景大床房&lt;超值特惠&gt;&lt;双人入住&gt;&lt;日历房套餐高价值&gt;&lt;单早&gt;&lt;新酒店礼盒&gt;</t>
  </si>
  <si>
    <t>郭烜</t>
  </si>
  <si>
    <t xml:space="preserve">999222617523959	</t>
  </si>
  <si>
    <t>商务城景大床房&lt;超值特惠&gt;&lt;双人入住&gt;&lt;日历房套餐高价值&gt;&lt;单早&gt;&lt;新酒店礼盒&gt;</t>
  </si>
  <si>
    <t>郑思远</t>
  </si>
  <si>
    <t xml:space="preserve">999222622046415	</t>
  </si>
  <si>
    <t>孙瑞标</t>
  </si>
  <si>
    <t xml:space="preserve">999222622939446	</t>
  </si>
  <si>
    <t>[香港]香港帝国酒店(Imperial Hotel)(808817)</t>
  </si>
  <si>
    <t>标准房&lt;双人入住&gt;&lt;内宾&gt;&lt;预付&gt;&lt;无早&gt;</t>
  </si>
  <si>
    <t>L/Gx</t>
  </si>
  <si>
    <t xml:space="preserve">3017768	</t>
  </si>
  <si>
    <t xml:space="preserve">HBD-87016-318-1666431	</t>
  </si>
  <si>
    <t xml:space="preserve">999222559251618	</t>
  </si>
  <si>
    <t>[上海]上海富豪金丰酒店(24865569)</t>
  </si>
  <si>
    <t>高级大床房&lt;双人入住&gt;&lt;内宾&gt;&lt;预付&gt;&lt;无早&gt;</t>
  </si>
  <si>
    <t>赵智刚</t>
  </si>
  <si>
    <t>CA363230226CNY</t>
  </si>
  <si>
    <t xml:space="preserve">3008548	</t>
  </si>
  <si>
    <t xml:space="preserve">2302060086	</t>
  </si>
  <si>
    <t xml:space="preserve">999222610412716	</t>
  </si>
  <si>
    <t>郑文婷</t>
  </si>
  <si>
    <t xml:space="preserve">22626639887	</t>
  </si>
  <si>
    <t>曾宇涛</t>
  </si>
  <si>
    <t xml:space="preserve">999222633102831	</t>
  </si>
  <si>
    <t>高级大床河景房&lt;双人入住&gt;&lt;内宾&gt;&lt;预付&gt;&lt;双早&gt;</t>
  </si>
  <si>
    <t>孔小兵</t>
  </si>
  <si>
    <t xml:space="preserve">3018951	</t>
  </si>
  <si>
    <t xml:space="preserve">C232100424	</t>
  </si>
  <si>
    <t xml:space="preserve">999222640643708	</t>
  </si>
  <si>
    <t>[广州]广东亚洲国际大酒店(9825823)</t>
  </si>
  <si>
    <t>豪华大床房&lt;双人入住&gt;&lt;内宾&gt;&lt;预付&gt;&lt;无早&gt;</t>
  </si>
  <si>
    <t>朱国潮</t>
  </si>
  <si>
    <t xml:space="preserve">3020105	</t>
  </si>
  <si>
    <t xml:space="preserve">999222640712617	</t>
  </si>
  <si>
    <t>朱俊彬</t>
  </si>
  <si>
    <t xml:space="preserve">3020123	</t>
  </si>
  <si>
    <t xml:space="preserve">999222641263481	</t>
  </si>
  <si>
    <t>豪华双床房&lt;双人入住&gt;&lt;内宾&gt;&lt;预付&gt;&lt;无早&gt;</t>
  </si>
  <si>
    <t>钟华</t>
  </si>
  <si>
    <t xml:space="preserve">3020213	</t>
  </si>
  <si>
    <t xml:space="preserve">999222641596713	</t>
  </si>
  <si>
    <t>[蕉岭]蕉岭培鸿乡墅(100954969)</t>
  </si>
  <si>
    <t>秋田双人房&lt;超值特惠&gt;&lt;双人入住&gt;&lt;双早&gt;</t>
  </si>
  <si>
    <t>李家兴</t>
  </si>
  <si>
    <t xml:space="preserve">999222339268708	</t>
  </si>
  <si>
    <t>商务江景双床房&lt;特惠专享&gt;&lt;双人入住&gt;&lt;日历房套餐高价值&gt;&lt;双早&gt;&lt;新酒店礼盒&gt;</t>
  </si>
  <si>
    <t>霍伟光</t>
  </si>
  <si>
    <t>CA363230227CNY</t>
  </si>
  <si>
    <t xml:space="preserve">999222571061829	</t>
  </si>
  <si>
    <t>[北京]北京中奥马哥孛罗大酒店(9823363)</t>
  </si>
  <si>
    <t>高级双床房&lt;双人入住&gt;&lt;内宾&gt;&lt;预付&gt;&lt;无早&gt;</t>
  </si>
  <si>
    <t>刘晓甫</t>
  </si>
  <si>
    <t xml:space="preserve">3010449	</t>
  </si>
  <si>
    <t xml:space="preserve">847654732R1AGO;	</t>
  </si>
  <si>
    <t xml:space="preserve">999222594566082	</t>
  </si>
  <si>
    <t>[北京]北京诺富特和平宾馆(67324424)</t>
  </si>
  <si>
    <t>豪华房&lt;双人入住&gt;&lt;内宾&gt;&lt;预付&gt;&lt;无早&gt;</t>
  </si>
  <si>
    <t>徐婷婷</t>
  </si>
  <si>
    <t xml:space="preserve">3014068	</t>
  </si>
  <si>
    <t xml:space="preserve">3115XBA582	</t>
  </si>
  <si>
    <t xml:space="preserve">999222605028272	</t>
  </si>
  <si>
    <t>[香港]香港广易商务宾馆(家庭旅馆)(WIDE EVER HOSTEL)(2981749)</t>
  </si>
  <si>
    <t>大床房&lt;特惠专享&gt;&lt;双人入住&gt;&lt;无早&gt;</t>
  </si>
  <si>
    <t>JIANG/FANG</t>
  </si>
  <si>
    <t xml:space="preserve">3015115	</t>
  </si>
  <si>
    <t xml:space="preserve">999222629836083	</t>
  </si>
  <si>
    <t>[香港]香港米易商务宾馆(M Easy Hotel)(670116)</t>
  </si>
  <si>
    <t>标准大床房&lt;特惠专享&gt;&lt;双人入住&gt;&lt;无早&gt;</t>
  </si>
  <si>
    <t>Chen/XinDong</t>
  </si>
  <si>
    <t xml:space="preserve">3018530	</t>
  </si>
  <si>
    <t xml:space="preserve">999222635603346	</t>
  </si>
  <si>
    <t>SONG/JIAYI</t>
  </si>
  <si>
    <t xml:space="preserve">3019276	</t>
  </si>
  <si>
    <t xml:space="preserve">999222651816261	</t>
  </si>
  <si>
    <t>黄珺鸾</t>
  </si>
  <si>
    <t xml:space="preserve">999222651816925	</t>
  </si>
  <si>
    <t>巫润桢</t>
  </si>
  <si>
    <t xml:space="preserve">999222652900574	</t>
  </si>
  <si>
    <t>钟名生</t>
  </si>
  <si>
    <t xml:space="preserve">999222653356523	</t>
  </si>
  <si>
    <t>徐晋勇</t>
  </si>
  <si>
    <t xml:space="preserve">999222653487770	</t>
  </si>
  <si>
    <t>杨彬彬</t>
  </si>
  <si>
    <t xml:space="preserve">999222653722339	</t>
  </si>
  <si>
    <t>杨刚</t>
  </si>
  <si>
    <t xml:space="preserve">3021746	</t>
  </si>
  <si>
    <t xml:space="preserve">999222655691295	</t>
  </si>
  <si>
    <t xml:space="preserve">999222656636127	</t>
  </si>
  <si>
    <t>高级双床河景房&lt;双人入住&gt;&lt;内宾&gt;&lt;预付&gt;&lt;双早&gt;</t>
  </si>
  <si>
    <t>张志波</t>
  </si>
  <si>
    <t xml:space="preserve">3022180	</t>
  </si>
  <si>
    <t xml:space="preserve">C232111384	</t>
  </si>
  <si>
    <t xml:space="preserve">999222657256736	</t>
  </si>
  <si>
    <t>钟国元</t>
  </si>
  <si>
    <t xml:space="preserve">999222657474849	</t>
  </si>
  <si>
    <t>[中山]维也纳国际酒店(中山石岐大信店)(92096850)</t>
  </si>
  <si>
    <t>园景双床房&lt;双人入住&gt;&lt;内宾&gt;&lt;预付&gt;&lt;双早&gt;</t>
  </si>
  <si>
    <t>吴娟娟</t>
  </si>
  <si>
    <t xml:space="preserve">3022330	</t>
  </si>
  <si>
    <t xml:space="preserve">105031546870	</t>
  </si>
  <si>
    <t xml:space="preserve">999222657669301	</t>
  </si>
  <si>
    <t xml:space="preserve">3022367	</t>
  </si>
  <si>
    <t xml:space="preserve">999222658029962	</t>
  </si>
  <si>
    <t>[梅州]梅州麓湖山酒店(67856423)</t>
  </si>
  <si>
    <t>豪华大床房&lt;双人入住&gt;&lt;升级特惠&gt;&lt;双早&gt;&lt;新高价值日历房套餐&gt;&lt;新酒店礼盒&gt;</t>
  </si>
  <si>
    <t>李伟阳,李思进</t>
  </si>
  <si>
    <t xml:space="preserve">22658077908	</t>
  </si>
  <si>
    <t>豪华双床房&lt;双人入住&gt;&lt;升级特惠&gt;&lt;双早&gt;&lt;新高价值日历房套餐&gt;&lt;新酒店礼盒&gt;</t>
  </si>
  <si>
    <t>黎凤娟</t>
  </si>
  <si>
    <t xml:space="preserve">999222658941255	</t>
  </si>
  <si>
    <t>张洁</t>
  </si>
  <si>
    <t xml:space="preserve">999222667814195	</t>
  </si>
  <si>
    <t>薄国洲</t>
  </si>
  <si>
    <t xml:space="preserve">999222671301354	</t>
  </si>
  <si>
    <t>[梅州]梅州客都大酒店(100660732)</t>
  </si>
  <si>
    <t>商务双床房&lt;特惠专享&gt;&lt;双人入住&gt;&lt;双早&gt;</t>
  </si>
  <si>
    <t>刘小东</t>
  </si>
  <si>
    <t xml:space="preserve">3023897	</t>
  </si>
  <si>
    <t>，</t>
  </si>
  <si>
    <t>999222494174469</t>
  </si>
  <si>
    <t>202302030808380068</t>
  </si>
  <si>
    <t>999222608224163</t>
  </si>
  <si>
    <t>202302090842210068</t>
  </si>
  <si>
    <t>999222609520670</t>
  </si>
  <si>
    <t>202302090924510068</t>
  </si>
  <si>
    <t>202302091326180068</t>
  </si>
  <si>
    <t>999222616583837</t>
  </si>
  <si>
    <t>202302091348580068</t>
  </si>
  <si>
    <t>999222617523959</t>
  </si>
  <si>
    <t>202302091440240068</t>
  </si>
  <si>
    <t>999222622046415</t>
  </si>
  <si>
    <t>202302091912510069</t>
  </si>
  <si>
    <t>999222610412716</t>
  </si>
  <si>
    <t>202302091112300071</t>
  </si>
  <si>
    <t>202302100801190068</t>
  </si>
  <si>
    <t>999222641596713</t>
  </si>
  <si>
    <t>202302101805380020</t>
  </si>
  <si>
    <t>999222339268708</t>
  </si>
  <si>
    <t>202301250912250073</t>
  </si>
  <si>
    <t>999222651816261</t>
  </si>
  <si>
    <t>202302110828280025</t>
  </si>
  <si>
    <t>999222651816925</t>
  </si>
  <si>
    <t>202302110805260068</t>
  </si>
  <si>
    <t>999222652900574</t>
  </si>
  <si>
    <t>202302110812100068</t>
  </si>
  <si>
    <t>999222653356523</t>
  </si>
  <si>
    <t>202302110900560068</t>
  </si>
  <si>
    <t>999222653487770</t>
  </si>
  <si>
    <t>202302110918140025</t>
  </si>
  <si>
    <t>999222655691295</t>
  </si>
  <si>
    <t>202302111209430068</t>
  </si>
  <si>
    <t>999222657256736</t>
  </si>
  <si>
    <t>202302111351050068</t>
  </si>
  <si>
    <t>999222658029962</t>
  </si>
  <si>
    <t>202302111447080068</t>
  </si>
  <si>
    <t>202302111449220068</t>
  </si>
  <si>
    <t>999222658941255</t>
  </si>
  <si>
    <t>202302111546190068</t>
  </si>
  <si>
    <t>999222667814195</t>
  </si>
  <si>
    <t>202302111934370021</t>
  </si>
  <si>
    <t>A230227095127481</t>
  </si>
  <si>
    <t>A230227095034481</t>
  </si>
  <si>
    <t>房集：i230227094828 7578.7元</t>
  </si>
  <si>
    <t>CNY / HKD 当前参考汇率: 1.125056444</t>
  </si>
  <si>
    <t>总计： 19460.89 CNY/
21894.6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</si>
  <si>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</si>
  <si>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</si>
  <si>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</si>
  <si>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</si>
  <si>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</si>
  <si>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</si>
  <si>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</si>
  <si>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</si>
  <si>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</si>
  <si>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</si>
  <si>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</si>
  <si>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</si>
  <si>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</si>
  <si>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</si>
  <si>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</si>
  <si>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</si>
  <si>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</si>
  <si>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</si>
  <si>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</si>
  <si>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</si>
  <si>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3023897</t>
  </si>
  <si>
    <t>梅州客都大酒店</t>
  </si>
  <si>
    <t>2023-02-12</t>
  </si>
  <si>
    <t>退房日周结</t>
  </si>
  <si>
    <t>210.12</t>
  </si>
  <si>
    <t>RMB</t>
  </si>
  <si>
    <t>0</t>
  </si>
  <si>
    <t>0.00</t>
  </si>
  <si>
    <t>携程国内直连(DD)</t>
  </si>
  <si>
    <t>01.011249</t>
  </si>
  <si>
    <t>2023-02-11 22:59:13</t>
  </si>
  <si>
    <t>否</t>
  </si>
  <si>
    <t>汇智国际旅游发展有限公司</t>
  </si>
  <si>
    <t>直采</t>
  </si>
  <si>
    <t>中国</t>
  </si>
  <si>
    <t>3022367</t>
  </si>
  <si>
    <t>广东亚洲国际大酒店</t>
  </si>
  <si>
    <t>401.98</t>
  </si>
  <si>
    <t>2023-02-11 14:17:13</t>
  </si>
  <si>
    <t>直连</t>
  </si>
  <si>
    <t>3022330</t>
  </si>
  <si>
    <t>维也纳国际酒店(中山石岐大信店)</t>
  </si>
  <si>
    <t>325.22</t>
  </si>
  <si>
    <t>2023-02-11 14:03:58</t>
  </si>
  <si>
    <t>3022180</t>
  </si>
  <si>
    <t>临沂鲁商铂尔曼大酒店</t>
  </si>
  <si>
    <t>696.90</t>
  </si>
  <si>
    <t>2023-02-11 13:09:00</t>
  </si>
  <si>
    <t>3021746</t>
  </si>
  <si>
    <t>北京中奥马哥孛罗大酒店</t>
  </si>
  <si>
    <t>726.19</t>
  </si>
  <si>
    <t>2023-02-11 09:31:33</t>
  </si>
  <si>
    <t>2023-02-10</t>
  </si>
  <si>
    <t>3020213</t>
  </si>
  <si>
    <t>2023-02-10 17:44:47</t>
  </si>
  <si>
    <t>3020123</t>
  </si>
  <si>
    <t>2023-02-10 17:15:07</t>
  </si>
  <si>
    <t>3020105</t>
  </si>
  <si>
    <t>2023-02-10 17:11:01</t>
  </si>
  <si>
    <t>3019276</t>
  </si>
  <si>
    <t>香港广易商务宾馆(家庭旅馆)</t>
  </si>
  <si>
    <t>SONG JIAYI</t>
  </si>
  <si>
    <t>244.80</t>
  </si>
  <si>
    <t>2023-02-10 12:27:09</t>
  </si>
  <si>
    <t>3018951</t>
  </si>
  <si>
    <t>2023-02-10 10:03:23</t>
  </si>
  <si>
    <t>3018530</t>
  </si>
  <si>
    <t>香港米易商务宾馆家庭旅馆</t>
  </si>
  <si>
    <t>Chen XinDong</t>
  </si>
  <si>
    <t>2023-02-10 01:59:12</t>
  </si>
  <si>
    <t>2023-02-09</t>
  </si>
  <si>
    <t>3017768</t>
  </si>
  <si>
    <t>香港帝国酒店</t>
  </si>
  <si>
    <t>L Gx</t>
  </si>
  <si>
    <t>613.07</t>
  </si>
  <si>
    <t>2023-02-09 20:01:21</t>
  </si>
  <si>
    <t>2023-02-08</t>
  </si>
  <si>
    <t>3015115</t>
  </si>
  <si>
    <t>JIANG FANG</t>
  </si>
  <si>
    <t>489.60</t>
  </si>
  <si>
    <t>2023-02-08 21:21:10</t>
  </si>
  <si>
    <t>3014068</t>
  </si>
  <si>
    <t>北京诺富特和平宾馆</t>
  </si>
  <si>
    <t>650.44</t>
  </si>
  <si>
    <t>2023-02-08 14:47:25</t>
  </si>
  <si>
    <t>3013877</t>
  </si>
  <si>
    <t>广州白云宾馆</t>
  </si>
  <si>
    <t>1505.91</t>
  </si>
  <si>
    <t>2023-02-08 13:09:38</t>
  </si>
  <si>
    <t>3013846</t>
  </si>
  <si>
    <t>香港弥敦酒店</t>
  </si>
  <si>
    <t>wen wenyingheng</t>
  </si>
  <si>
    <t>1787.70</t>
  </si>
  <si>
    <t>2023-02-08 12:54:19</t>
  </si>
  <si>
    <t>3013253</t>
  </si>
  <si>
    <t>658.52</t>
  </si>
  <si>
    <t>2023-02-08 06:25:36</t>
  </si>
  <si>
    <t>2023-02-07</t>
  </si>
  <si>
    <t>3010449</t>
  </si>
  <si>
    <t>554.49</t>
  </si>
  <si>
    <t>2023-02-07 08:38:41</t>
  </si>
  <si>
    <t>2023-02-06</t>
  </si>
  <si>
    <t>3008548</t>
  </si>
  <si>
    <t>上海富豪金丰酒店</t>
  </si>
  <si>
    <t>869.61</t>
  </si>
  <si>
    <t>2023-02-06 16:00:43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</si>
</sst>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14</xdr:col>
      <xdr:colOff>600075</xdr:colOff>
      <xdr:row>85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7156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44966</v>
      </c>
      <c r="G2" s="6">
        <v>44967</v>
      </c>
      <c r="H2" s="4">
        <v>1</v>
      </c>
      <c r="I2" s="4">
        <v>1</v>
      </c>
      <c r="J2" s="4">
        <v>1</v>
      </c>
      <c r="K2" s="4" t="s">
        <v>30</v>
      </c>
      <c r="L2" s="4">
        <v>334.6</v>
      </c>
      <c r="M2" s="4">
        <v>334.6</v>
      </c>
      <c r="N2" s="4" t="s">
        <v>31</v>
      </c>
      <c r="O2" s="4" t="s">
        <v>32</v>
      </c>
      <c r="P2" s="4" t="s">
        <v>33</v>
      </c>
      <c r="Q2" s="4">
        <v>0</v>
      </c>
      <c r="R2" s="8">
        <v>44960</v>
      </c>
      <c r="S2" s="6">
        <v>44982</v>
      </c>
      <c r="T2" s="4" t="s">
        <v>34</v>
      </c>
      <c r="U2" s="4">
        <v>334.6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44966</v>
      </c>
      <c r="G3" s="6">
        <v>44967</v>
      </c>
      <c r="H3" s="4">
        <v>1</v>
      </c>
      <c r="I3" s="4">
        <v>1</v>
      </c>
      <c r="J3" s="4">
        <v>1</v>
      </c>
      <c r="K3" s="4" t="s">
        <v>30</v>
      </c>
      <c r="L3" s="4">
        <v>658.52</v>
      </c>
      <c r="M3" s="4">
        <v>658.52</v>
      </c>
      <c r="N3" s="4" t="s">
        <v>39</v>
      </c>
      <c r="O3" s="4" t="s">
        <v>32</v>
      </c>
      <c r="P3" s="4" t="s">
        <v>33</v>
      </c>
      <c r="Q3" s="4">
        <v>0</v>
      </c>
      <c r="R3" s="8">
        <v>44965</v>
      </c>
      <c r="S3" s="6">
        <v>44982</v>
      </c>
      <c r="T3" s="4" t="s">
        <v>34</v>
      </c>
      <c r="U3" s="4">
        <v>658.52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44965</v>
      </c>
      <c r="G4" s="6">
        <v>44967</v>
      </c>
      <c r="H4" s="4">
        <v>1</v>
      </c>
      <c r="I4" s="4">
        <v>2</v>
      </c>
      <c r="J4" s="4">
        <v>2</v>
      </c>
      <c r="K4" s="4" t="s">
        <v>30</v>
      </c>
      <c r="L4" s="4">
        <v>1787.7</v>
      </c>
      <c r="M4" s="4">
        <v>1787.7</v>
      </c>
      <c r="N4" s="4" t="s">
        <v>45</v>
      </c>
      <c r="O4" s="4" t="s">
        <v>32</v>
      </c>
      <c r="P4" s="4" t="s">
        <v>33</v>
      </c>
      <c r="Q4" s="4">
        <v>0</v>
      </c>
      <c r="R4" s="8">
        <v>44965</v>
      </c>
      <c r="S4" s="6">
        <v>44982</v>
      </c>
      <c r="T4" s="4" t="s">
        <v>34</v>
      </c>
      <c r="U4" s="4">
        <v>1787.7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7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44966</v>
      </c>
      <c r="G5" s="6">
        <v>44967</v>
      </c>
      <c r="H5" s="4">
        <v>3</v>
      </c>
      <c r="I5" s="4">
        <v>1</v>
      </c>
      <c r="J5" s="4">
        <v>3</v>
      </c>
      <c r="K5" s="4" t="s">
        <v>30</v>
      </c>
      <c r="L5" s="4">
        <v>1505.91</v>
      </c>
      <c r="M5" s="4">
        <v>1505.91</v>
      </c>
      <c r="N5" s="4" t="s">
        <v>51</v>
      </c>
      <c r="O5" s="4" t="s">
        <v>32</v>
      </c>
      <c r="P5" s="4" t="s">
        <v>33</v>
      </c>
      <c r="Q5" s="4">
        <v>0</v>
      </c>
      <c r="R5" s="8">
        <v>44965</v>
      </c>
      <c r="S5" s="6">
        <v>44982</v>
      </c>
      <c r="T5" s="4" t="s">
        <v>34</v>
      </c>
      <c r="U5" s="4">
        <v>1505.91</v>
      </c>
      <c r="V5" s="4">
        <v>0</v>
      </c>
      <c r="W5" s="4">
        <v>0</v>
      </c>
      <c r="X5" s="4" t="s">
        <v>52</v>
      </c>
      <c r="Y5" s="4" t="s">
        <v>53</v>
      </c>
      <c r="Z5" s="4" t="s">
        <v>54</v>
      </c>
      <c r="AA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44966</v>
      </c>
      <c r="G6" s="6">
        <v>44967</v>
      </c>
      <c r="H6" s="4">
        <v>1</v>
      </c>
      <c r="I6" s="4">
        <v>1</v>
      </c>
      <c r="J6" s="4">
        <v>1</v>
      </c>
      <c r="K6" s="4" t="s">
        <v>30</v>
      </c>
      <c r="L6" s="4">
        <v>358.5</v>
      </c>
      <c r="M6" s="4">
        <v>358.5</v>
      </c>
      <c r="N6" s="4" t="s">
        <v>57</v>
      </c>
      <c r="O6" s="4" t="s">
        <v>32</v>
      </c>
      <c r="P6" s="4" t="s">
        <v>33</v>
      </c>
      <c r="Q6" s="4">
        <v>0</v>
      </c>
      <c r="R6" s="8">
        <v>44966</v>
      </c>
      <c r="S6" s="6">
        <v>44982</v>
      </c>
      <c r="T6" s="4" t="s">
        <v>34</v>
      </c>
      <c r="U6" s="4">
        <v>358.5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28</v>
      </c>
      <c r="E7" s="4" t="s">
        <v>59</v>
      </c>
      <c r="F7" s="6">
        <v>44966</v>
      </c>
      <c r="G7" s="6">
        <v>44967</v>
      </c>
      <c r="H7" s="4">
        <v>1</v>
      </c>
      <c r="I7" s="4">
        <v>1</v>
      </c>
      <c r="J7" s="4">
        <v>1</v>
      </c>
      <c r="K7" s="4" t="s">
        <v>30</v>
      </c>
      <c r="L7" s="4">
        <v>326.2</v>
      </c>
      <c r="M7" s="4">
        <v>326.2</v>
      </c>
      <c r="N7" s="4" t="s">
        <v>60</v>
      </c>
      <c r="O7" s="4" t="s">
        <v>32</v>
      </c>
      <c r="P7" s="4" t="s">
        <v>33</v>
      </c>
      <c r="Q7" s="4">
        <v>0</v>
      </c>
      <c r="R7" s="8">
        <v>44966</v>
      </c>
      <c r="S7" s="6">
        <v>44982</v>
      </c>
      <c r="T7" s="4" t="s">
        <v>34</v>
      </c>
      <c r="U7" s="4">
        <v>326.2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28</v>
      </c>
      <c r="E8" s="4" t="s">
        <v>62</v>
      </c>
      <c r="F8" s="6">
        <v>44966</v>
      </c>
      <c r="G8" s="6">
        <v>44967</v>
      </c>
      <c r="H8" s="4">
        <v>1</v>
      </c>
      <c r="I8" s="4">
        <v>1</v>
      </c>
      <c r="J8" s="4">
        <v>1</v>
      </c>
      <c r="K8" s="4" t="s">
        <v>30</v>
      </c>
      <c r="L8" s="4">
        <v>326.2</v>
      </c>
      <c r="M8" s="4">
        <v>326.2</v>
      </c>
      <c r="N8" s="4" t="s">
        <v>63</v>
      </c>
      <c r="O8" s="4" t="s">
        <v>32</v>
      </c>
      <c r="P8" s="4" t="s">
        <v>33</v>
      </c>
      <c r="Q8" s="4">
        <v>0</v>
      </c>
      <c r="R8" s="8">
        <v>44966.0000115741</v>
      </c>
      <c r="S8" s="6">
        <v>44982</v>
      </c>
      <c r="T8" s="4" t="s">
        <v>34</v>
      </c>
      <c r="U8" s="4">
        <v>326.2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28</v>
      </c>
      <c r="E9" s="4" t="s">
        <v>65</v>
      </c>
      <c r="F9" s="6">
        <v>44966</v>
      </c>
      <c r="G9" s="6">
        <v>44967</v>
      </c>
      <c r="H9" s="4">
        <v>1</v>
      </c>
      <c r="I9" s="4">
        <v>1</v>
      </c>
      <c r="J9" s="4">
        <v>1</v>
      </c>
      <c r="K9" s="4" t="s">
        <v>30</v>
      </c>
      <c r="L9" s="4">
        <v>326.2</v>
      </c>
      <c r="M9" s="4">
        <v>326.2</v>
      </c>
      <c r="N9" s="4" t="s">
        <v>66</v>
      </c>
      <c r="O9" s="4" t="s">
        <v>32</v>
      </c>
      <c r="P9" s="4" t="s">
        <v>33</v>
      </c>
      <c r="Q9" s="4">
        <v>0</v>
      </c>
      <c r="R9" s="8">
        <v>44966</v>
      </c>
      <c r="S9" s="6">
        <v>44982</v>
      </c>
      <c r="T9" s="4" t="s">
        <v>34</v>
      </c>
      <c r="U9" s="4">
        <v>326.2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68</v>
      </c>
      <c r="F10" s="6">
        <v>44966</v>
      </c>
      <c r="G10" s="6">
        <v>44967</v>
      </c>
      <c r="H10" s="4">
        <v>1</v>
      </c>
      <c r="I10" s="4">
        <v>1</v>
      </c>
      <c r="J10" s="4">
        <v>1</v>
      </c>
      <c r="K10" s="4" t="s">
        <v>30</v>
      </c>
      <c r="L10" s="4">
        <v>326.2</v>
      </c>
      <c r="M10" s="4">
        <v>326.2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44966</v>
      </c>
      <c r="S10" s="6">
        <v>44982</v>
      </c>
      <c r="T10" s="4" t="s">
        <v>34</v>
      </c>
      <c r="U10" s="4">
        <v>326.2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59</v>
      </c>
      <c r="F11" s="6">
        <v>44966</v>
      </c>
      <c r="G11" s="6">
        <v>44967</v>
      </c>
      <c r="H11" s="4">
        <v>1</v>
      </c>
      <c r="I11" s="4">
        <v>1</v>
      </c>
      <c r="J11" s="4">
        <v>1</v>
      </c>
      <c r="K11" s="4" t="s">
        <v>30</v>
      </c>
      <c r="L11" s="4">
        <v>326.2</v>
      </c>
      <c r="M11" s="4">
        <v>326.2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44966</v>
      </c>
      <c r="S11" s="6">
        <v>44982</v>
      </c>
      <c r="T11" s="4" t="s">
        <v>34</v>
      </c>
      <c r="U11" s="4">
        <v>326.2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44966</v>
      </c>
      <c r="G12" s="6">
        <v>44967</v>
      </c>
      <c r="H12" s="4">
        <v>1</v>
      </c>
      <c r="I12" s="4">
        <v>1</v>
      </c>
      <c r="J12" s="4">
        <v>1</v>
      </c>
      <c r="K12" s="4" t="s">
        <v>30</v>
      </c>
      <c r="L12" s="4">
        <v>613.07</v>
      </c>
      <c r="M12" s="4">
        <v>613.07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44966</v>
      </c>
      <c r="S12" s="6">
        <v>44982</v>
      </c>
      <c r="T12" s="4" t="s">
        <v>34</v>
      </c>
      <c r="U12" s="4">
        <v>613.07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44966</v>
      </c>
      <c r="G13" s="6">
        <v>44968</v>
      </c>
      <c r="H13" s="4">
        <v>1</v>
      </c>
      <c r="I13" s="4">
        <v>2</v>
      </c>
      <c r="J13" s="4">
        <v>2</v>
      </c>
      <c r="K13" s="4" t="s">
        <v>30</v>
      </c>
      <c r="L13" s="4">
        <v>869.61</v>
      </c>
      <c r="M13" s="4">
        <v>869.61</v>
      </c>
      <c r="N13" s="4" t="s">
        <v>81</v>
      </c>
      <c r="O13" s="4" t="s">
        <v>82</v>
      </c>
      <c r="P13" s="4" t="s">
        <v>33</v>
      </c>
      <c r="Q13" s="4">
        <v>0</v>
      </c>
      <c r="R13" s="8">
        <v>44963</v>
      </c>
      <c r="S13" s="6">
        <v>44983</v>
      </c>
      <c r="T13" s="4" t="s">
        <v>34</v>
      </c>
      <c r="U13" s="4">
        <v>869.61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28</v>
      </c>
      <c r="E14" s="4" t="s">
        <v>65</v>
      </c>
      <c r="F14" s="6">
        <v>44967</v>
      </c>
      <c r="G14" s="6">
        <v>44968</v>
      </c>
      <c r="H14" s="4">
        <v>1</v>
      </c>
      <c r="I14" s="4">
        <v>1</v>
      </c>
      <c r="J14" s="4">
        <v>1</v>
      </c>
      <c r="K14" s="4" t="s">
        <v>30</v>
      </c>
      <c r="L14" s="4">
        <v>349.5</v>
      </c>
      <c r="M14" s="4">
        <v>349.5</v>
      </c>
      <c r="N14" s="4" t="s">
        <v>86</v>
      </c>
      <c r="O14" s="4" t="s">
        <v>82</v>
      </c>
      <c r="P14" s="4" t="s">
        <v>33</v>
      </c>
      <c r="Q14" s="4">
        <v>0</v>
      </c>
      <c r="R14" s="8">
        <v>44966</v>
      </c>
      <c r="S14" s="6">
        <v>44983</v>
      </c>
      <c r="T14" s="4" t="s">
        <v>34</v>
      </c>
      <c r="U14" s="4">
        <v>349.5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28</v>
      </c>
      <c r="E15" s="4" t="s">
        <v>68</v>
      </c>
      <c r="F15" s="6">
        <v>44967</v>
      </c>
      <c r="G15" s="6">
        <v>44968</v>
      </c>
      <c r="H15" s="4">
        <v>1</v>
      </c>
      <c r="I15" s="4">
        <v>1</v>
      </c>
      <c r="J15" s="4">
        <v>1</v>
      </c>
      <c r="K15" s="4" t="s">
        <v>30</v>
      </c>
      <c r="L15" s="4">
        <v>326.2</v>
      </c>
      <c r="M15" s="4">
        <v>326.2</v>
      </c>
      <c r="N15" s="4" t="s">
        <v>88</v>
      </c>
      <c r="O15" s="4" t="s">
        <v>82</v>
      </c>
      <c r="P15" s="4" t="s">
        <v>33</v>
      </c>
      <c r="Q15" s="4">
        <v>0</v>
      </c>
      <c r="R15" s="8">
        <v>44967</v>
      </c>
      <c r="S15" s="6">
        <v>44983</v>
      </c>
      <c r="T15" s="4" t="s">
        <v>34</v>
      </c>
      <c r="U15" s="4">
        <v>326.2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37</v>
      </c>
      <c r="E16" s="4" t="s">
        <v>90</v>
      </c>
      <c r="F16" s="6">
        <v>44967</v>
      </c>
      <c r="G16" s="6">
        <v>44968</v>
      </c>
      <c r="H16" s="4">
        <v>1</v>
      </c>
      <c r="I16" s="4">
        <v>1</v>
      </c>
      <c r="J16" s="4">
        <v>1</v>
      </c>
      <c r="K16" s="4" t="s">
        <v>30</v>
      </c>
      <c r="L16" s="4">
        <v>696.9</v>
      </c>
      <c r="M16" s="4">
        <v>696.9</v>
      </c>
      <c r="N16" s="4" t="s">
        <v>91</v>
      </c>
      <c r="O16" s="4" t="s">
        <v>82</v>
      </c>
      <c r="P16" s="4" t="s">
        <v>33</v>
      </c>
      <c r="Q16" s="4">
        <v>0</v>
      </c>
      <c r="R16" s="8">
        <v>44967</v>
      </c>
      <c r="S16" s="6">
        <v>44983</v>
      </c>
      <c r="T16" s="4" t="s">
        <v>34</v>
      </c>
      <c r="U16" s="4">
        <v>696.9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44967</v>
      </c>
      <c r="G17" s="6">
        <v>44968</v>
      </c>
      <c r="H17" s="4">
        <v>1</v>
      </c>
      <c r="I17" s="4">
        <v>1</v>
      </c>
      <c r="J17" s="4">
        <v>1</v>
      </c>
      <c r="K17" s="4" t="s">
        <v>30</v>
      </c>
      <c r="L17" s="4">
        <v>401.98</v>
      </c>
      <c r="M17" s="4">
        <v>401.98</v>
      </c>
      <c r="N17" s="4" t="s">
        <v>97</v>
      </c>
      <c r="O17" s="4" t="s">
        <v>82</v>
      </c>
      <c r="P17" s="4" t="s">
        <v>33</v>
      </c>
      <c r="Q17" s="4">
        <v>0</v>
      </c>
      <c r="R17" s="8">
        <v>44967</v>
      </c>
      <c r="S17" s="6">
        <v>44983</v>
      </c>
      <c r="T17" s="4" t="s">
        <v>34</v>
      </c>
      <c r="U17" s="4">
        <v>401.98</v>
      </c>
      <c r="V17" s="4">
        <v>0</v>
      </c>
      <c r="W17" s="4">
        <v>0</v>
      </c>
      <c r="X17" s="4" t="s">
        <v>98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44967</v>
      </c>
      <c r="G18" s="6">
        <v>44968</v>
      </c>
      <c r="H18" s="4">
        <v>1</v>
      </c>
      <c r="I18" s="4">
        <v>1</v>
      </c>
      <c r="J18" s="4">
        <v>1</v>
      </c>
      <c r="K18" s="4" t="s">
        <v>30</v>
      </c>
      <c r="L18" s="4">
        <v>401.98</v>
      </c>
      <c r="M18" s="4">
        <v>401.98</v>
      </c>
      <c r="N18" s="4" t="s">
        <v>100</v>
      </c>
      <c r="O18" s="4" t="s">
        <v>82</v>
      </c>
      <c r="P18" s="4" t="s">
        <v>33</v>
      </c>
      <c r="Q18" s="4">
        <v>0</v>
      </c>
      <c r="R18" s="8">
        <v>44967</v>
      </c>
      <c r="S18" s="6">
        <v>44983</v>
      </c>
      <c r="T18" s="4" t="s">
        <v>34</v>
      </c>
      <c r="U18" s="4">
        <v>401.98</v>
      </c>
      <c r="V18" s="4">
        <v>0</v>
      </c>
      <c r="W18" s="4">
        <v>0</v>
      </c>
      <c r="X18" s="4" t="s">
        <v>101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95</v>
      </c>
      <c r="E19" s="4" t="s">
        <v>103</v>
      </c>
      <c r="F19" s="6">
        <v>44967</v>
      </c>
      <c r="G19" s="6">
        <v>44968</v>
      </c>
      <c r="H19" s="4">
        <v>1</v>
      </c>
      <c r="I19" s="4">
        <v>1</v>
      </c>
      <c r="J19" s="4">
        <v>1</v>
      </c>
      <c r="K19" s="4" t="s">
        <v>30</v>
      </c>
      <c r="L19" s="4">
        <v>401.98</v>
      </c>
      <c r="M19" s="4">
        <v>401.98</v>
      </c>
      <c r="N19" s="4" t="s">
        <v>104</v>
      </c>
      <c r="O19" s="4" t="s">
        <v>82</v>
      </c>
      <c r="P19" s="4" t="s">
        <v>33</v>
      </c>
      <c r="Q19" s="4">
        <v>0</v>
      </c>
      <c r="R19" s="8">
        <v>44967</v>
      </c>
      <c r="S19" s="6">
        <v>44983</v>
      </c>
      <c r="T19" s="4" t="s">
        <v>34</v>
      </c>
      <c r="U19" s="4">
        <v>401.98</v>
      </c>
      <c r="V19" s="4">
        <v>0</v>
      </c>
      <c r="W19" s="4">
        <v>0</v>
      </c>
      <c r="X19" s="4" t="s">
        <v>105</v>
      </c>
      <c r="Y19" s="4" t="s">
        <v>35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44967</v>
      </c>
      <c r="G20" s="6">
        <v>44968</v>
      </c>
      <c r="H20" s="4">
        <v>1</v>
      </c>
      <c r="I20" s="4">
        <v>1</v>
      </c>
      <c r="J20" s="4">
        <v>1</v>
      </c>
      <c r="K20" s="4" t="s">
        <v>30</v>
      </c>
      <c r="L20" s="4">
        <v>235.2</v>
      </c>
      <c r="M20" s="4">
        <v>235.2</v>
      </c>
      <c r="N20" s="4" t="s">
        <v>109</v>
      </c>
      <c r="O20" s="4" t="s">
        <v>82</v>
      </c>
      <c r="P20" s="4" t="s">
        <v>33</v>
      </c>
      <c r="Q20" s="4">
        <v>0</v>
      </c>
      <c r="R20" s="8">
        <v>44967</v>
      </c>
      <c r="S20" s="6">
        <v>44983</v>
      </c>
      <c r="T20" s="4" t="s">
        <v>34</v>
      </c>
      <c r="U20" s="4">
        <v>235.2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28</v>
      </c>
      <c r="E21" s="4" t="s">
        <v>111</v>
      </c>
      <c r="F21" s="6">
        <v>44968</v>
      </c>
      <c r="G21" s="6">
        <v>44969</v>
      </c>
      <c r="H21" s="4">
        <v>1</v>
      </c>
      <c r="I21" s="4">
        <v>1</v>
      </c>
      <c r="J21" s="4">
        <v>1</v>
      </c>
      <c r="K21" s="4" t="s">
        <v>30</v>
      </c>
      <c r="L21" s="4">
        <v>341.6</v>
      </c>
      <c r="M21" s="4">
        <v>341.6</v>
      </c>
      <c r="N21" s="4" t="s">
        <v>112</v>
      </c>
      <c r="O21" s="4" t="s">
        <v>113</v>
      </c>
      <c r="P21" s="4" t="s">
        <v>33</v>
      </c>
      <c r="Q21" s="4">
        <v>0</v>
      </c>
      <c r="R21" s="8">
        <v>44951</v>
      </c>
      <c r="S21" s="6">
        <v>44984</v>
      </c>
      <c r="T21" s="4" t="s">
        <v>34</v>
      </c>
      <c r="U21" s="4">
        <v>341.6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44968</v>
      </c>
      <c r="G22" s="6">
        <v>44969</v>
      </c>
      <c r="H22" s="4">
        <v>1</v>
      </c>
      <c r="I22" s="4">
        <v>1</v>
      </c>
      <c r="J22" s="4">
        <v>1</v>
      </c>
      <c r="K22" s="4" t="s">
        <v>30</v>
      </c>
      <c r="L22" s="4">
        <v>554.49</v>
      </c>
      <c r="M22" s="4">
        <v>554.49</v>
      </c>
      <c r="N22" s="4" t="s">
        <v>117</v>
      </c>
      <c r="O22" s="4" t="s">
        <v>113</v>
      </c>
      <c r="P22" s="4" t="s">
        <v>33</v>
      </c>
      <c r="Q22" s="4">
        <v>0</v>
      </c>
      <c r="R22" s="8">
        <v>44964</v>
      </c>
      <c r="S22" s="6">
        <v>44984</v>
      </c>
      <c r="T22" s="4" t="s">
        <v>34</v>
      </c>
      <c r="U22" s="4">
        <v>554.49</v>
      </c>
      <c r="V22" s="4">
        <v>0</v>
      </c>
      <c r="W22" s="4">
        <v>0</v>
      </c>
      <c r="X22" s="4" t="s">
        <v>118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44968</v>
      </c>
      <c r="G23" s="6">
        <v>44969</v>
      </c>
      <c r="H23" s="4">
        <v>1</v>
      </c>
      <c r="I23" s="4">
        <v>1</v>
      </c>
      <c r="J23" s="4">
        <v>1</v>
      </c>
      <c r="K23" s="4" t="s">
        <v>30</v>
      </c>
      <c r="L23" s="4">
        <v>650.44</v>
      </c>
      <c r="M23" s="4">
        <v>650.44</v>
      </c>
      <c r="N23" s="4" t="s">
        <v>123</v>
      </c>
      <c r="O23" s="4" t="s">
        <v>113</v>
      </c>
      <c r="P23" s="4" t="s">
        <v>33</v>
      </c>
      <c r="Q23" s="4">
        <v>0</v>
      </c>
      <c r="R23" s="8">
        <v>44965</v>
      </c>
      <c r="S23" s="6">
        <v>44984</v>
      </c>
      <c r="T23" s="4" t="s">
        <v>34</v>
      </c>
      <c r="U23" s="4">
        <v>650.44</v>
      </c>
      <c r="V23" s="4">
        <v>0</v>
      </c>
      <c r="W23" s="4">
        <v>0</v>
      </c>
      <c r="X23" s="4" t="s">
        <v>124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44967</v>
      </c>
      <c r="G24" s="6">
        <v>44969</v>
      </c>
      <c r="H24" s="4">
        <v>1</v>
      </c>
      <c r="I24" s="4">
        <v>2</v>
      </c>
      <c r="J24" s="4">
        <v>2</v>
      </c>
      <c r="K24" s="4" t="s">
        <v>30</v>
      </c>
      <c r="L24" s="4">
        <v>489.6</v>
      </c>
      <c r="M24" s="4">
        <v>489.6</v>
      </c>
      <c r="N24" s="4" t="s">
        <v>129</v>
      </c>
      <c r="O24" s="4" t="s">
        <v>113</v>
      </c>
      <c r="P24" s="4" t="s">
        <v>33</v>
      </c>
      <c r="Q24" s="4">
        <v>0</v>
      </c>
      <c r="R24" s="8">
        <v>44965</v>
      </c>
      <c r="S24" s="6">
        <v>44984</v>
      </c>
      <c r="T24" s="4" t="s">
        <v>34</v>
      </c>
      <c r="U24" s="4">
        <v>489.6</v>
      </c>
      <c r="V24" s="4">
        <v>0</v>
      </c>
      <c r="W24" s="4">
        <v>0</v>
      </c>
      <c r="X24" s="4" t="s">
        <v>130</v>
      </c>
      <c r="Y24" s="4" t="s">
        <v>35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44968</v>
      </c>
      <c r="G25" s="6">
        <v>44969</v>
      </c>
      <c r="H25" s="4">
        <v>1</v>
      </c>
      <c r="I25" s="4">
        <v>1</v>
      </c>
      <c r="J25" s="4">
        <v>1</v>
      </c>
      <c r="K25" s="4" t="s">
        <v>30</v>
      </c>
      <c r="L25" s="4">
        <v>244.8</v>
      </c>
      <c r="M25" s="4">
        <v>244.8</v>
      </c>
      <c r="N25" s="4" t="s">
        <v>134</v>
      </c>
      <c r="O25" s="4" t="s">
        <v>113</v>
      </c>
      <c r="P25" s="4" t="s">
        <v>33</v>
      </c>
      <c r="Q25" s="4">
        <v>0</v>
      </c>
      <c r="R25" s="8">
        <v>44967</v>
      </c>
      <c r="S25" s="6">
        <v>44984</v>
      </c>
      <c r="T25" s="4" t="s">
        <v>34</v>
      </c>
      <c r="U25" s="4">
        <v>244.8</v>
      </c>
      <c r="V25" s="4">
        <v>0</v>
      </c>
      <c r="W25" s="4">
        <v>0</v>
      </c>
      <c r="X25" s="4" t="s">
        <v>135</v>
      </c>
      <c r="Y25" s="4" t="s">
        <v>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44968</v>
      </c>
      <c r="G26" s="6">
        <v>44969</v>
      </c>
      <c r="H26" s="4">
        <v>1</v>
      </c>
      <c r="I26" s="4">
        <v>1</v>
      </c>
      <c r="J26" s="4">
        <v>1</v>
      </c>
      <c r="K26" s="4" t="s">
        <v>30</v>
      </c>
      <c r="L26" s="4">
        <v>244.8</v>
      </c>
      <c r="M26" s="4">
        <v>244.8</v>
      </c>
      <c r="N26" s="4" t="s">
        <v>137</v>
      </c>
      <c r="O26" s="4" t="s">
        <v>113</v>
      </c>
      <c r="P26" s="4" t="s">
        <v>33</v>
      </c>
      <c r="Q26" s="4">
        <v>0</v>
      </c>
      <c r="R26" s="8">
        <v>44967</v>
      </c>
      <c r="S26" s="6">
        <v>44984</v>
      </c>
      <c r="T26" s="4" t="s">
        <v>34</v>
      </c>
      <c r="U26" s="4">
        <v>244.8</v>
      </c>
      <c r="V26" s="4">
        <v>0</v>
      </c>
      <c r="W26" s="4">
        <v>0</v>
      </c>
      <c r="X26" s="4" t="s">
        <v>138</v>
      </c>
      <c r="Y26" s="4" t="s">
        <v>35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28</v>
      </c>
      <c r="E27" s="4" t="s">
        <v>29</v>
      </c>
      <c r="F27" s="6">
        <v>44968</v>
      </c>
      <c r="G27" s="6">
        <v>44969</v>
      </c>
      <c r="H27" s="4">
        <v>1</v>
      </c>
      <c r="I27" s="4">
        <v>1</v>
      </c>
      <c r="J27" s="4">
        <v>1</v>
      </c>
      <c r="K27" s="4" t="s">
        <v>30</v>
      </c>
      <c r="L27" s="4">
        <v>326.2</v>
      </c>
      <c r="M27" s="4">
        <v>326.2</v>
      </c>
      <c r="N27" s="4" t="s">
        <v>140</v>
      </c>
      <c r="O27" s="4" t="s">
        <v>113</v>
      </c>
      <c r="P27" s="4" t="s">
        <v>33</v>
      </c>
      <c r="Q27" s="4">
        <v>0</v>
      </c>
      <c r="R27" s="8">
        <v>44968</v>
      </c>
      <c r="S27" s="6">
        <v>44984</v>
      </c>
      <c r="T27" s="4" t="s">
        <v>34</v>
      </c>
      <c r="U27" s="4">
        <v>326.2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28</v>
      </c>
      <c r="E28" s="4" t="s">
        <v>65</v>
      </c>
      <c r="F28" s="6">
        <v>44968</v>
      </c>
      <c r="G28" s="6">
        <v>44969</v>
      </c>
      <c r="H28" s="4">
        <v>1</v>
      </c>
      <c r="I28" s="4">
        <v>1</v>
      </c>
      <c r="J28" s="4">
        <v>1</v>
      </c>
      <c r="K28" s="4" t="s">
        <v>30</v>
      </c>
      <c r="L28" s="4">
        <v>315</v>
      </c>
      <c r="M28" s="4">
        <v>315</v>
      </c>
      <c r="N28" s="4" t="s">
        <v>142</v>
      </c>
      <c r="O28" s="4" t="s">
        <v>113</v>
      </c>
      <c r="P28" s="4" t="s">
        <v>33</v>
      </c>
      <c r="Q28" s="4">
        <v>0</v>
      </c>
      <c r="R28" s="8">
        <v>44968</v>
      </c>
      <c r="S28" s="6">
        <v>44984</v>
      </c>
      <c r="T28" s="4" t="s">
        <v>34</v>
      </c>
      <c r="U28" s="4">
        <v>315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28</v>
      </c>
      <c r="E29" s="4" t="s">
        <v>111</v>
      </c>
      <c r="F29" s="6">
        <v>44968</v>
      </c>
      <c r="G29" s="6">
        <v>44969</v>
      </c>
      <c r="H29" s="4">
        <v>1</v>
      </c>
      <c r="I29" s="4">
        <v>1</v>
      </c>
      <c r="J29" s="4">
        <v>1</v>
      </c>
      <c r="K29" s="4" t="s">
        <v>30</v>
      </c>
      <c r="L29" s="4">
        <v>326.2</v>
      </c>
      <c r="M29" s="4">
        <v>326.2</v>
      </c>
      <c r="N29" s="4" t="s">
        <v>144</v>
      </c>
      <c r="O29" s="4" t="s">
        <v>113</v>
      </c>
      <c r="P29" s="4" t="s">
        <v>33</v>
      </c>
      <c r="Q29" s="4">
        <v>0</v>
      </c>
      <c r="R29" s="8">
        <v>44968</v>
      </c>
      <c r="S29" s="6">
        <v>44984</v>
      </c>
      <c r="T29" s="4" t="s">
        <v>34</v>
      </c>
      <c r="U29" s="4">
        <v>326.2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28</v>
      </c>
      <c r="E30" s="4" t="s">
        <v>29</v>
      </c>
      <c r="F30" s="6">
        <v>44968</v>
      </c>
      <c r="G30" s="6">
        <v>44969</v>
      </c>
      <c r="H30" s="4">
        <v>1</v>
      </c>
      <c r="I30" s="4">
        <v>1</v>
      </c>
      <c r="J30" s="4">
        <v>1</v>
      </c>
      <c r="K30" s="4" t="s">
        <v>30</v>
      </c>
      <c r="L30" s="4">
        <v>349.5</v>
      </c>
      <c r="M30" s="4">
        <v>349.5</v>
      </c>
      <c r="N30" s="4" t="s">
        <v>146</v>
      </c>
      <c r="O30" s="4" t="s">
        <v>113</v>
      </c>
      <c r="P30" s="4" t="s">
        <v>33</v>
      </c>
      <c r="Q30" s="4">
        <v>0</v>
      </c>
      <c r="R30" s="8">
        <v>44968</v>
      </c>
      <c r="S30" s="6">
        <v>44984</v>
      </c>
      <c r="T30" s="4" t="s">
        <v>34</v>
      </c>
      <c r="U30" s="4">
        <v>349.5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147</v>
      </c>
      <c r="B31" s="4" t="s">
        <v>26</v>
      </c>
      <c r="C31" s="4" t="s">
        <v>27</v>
      </c>
      <c r="D31" s="4" t="s">
        <v>28</v>
      </c>
      <c r="E31" s="4" t="s">
        <v>29</v>
      </c>
      <c r="F31" s="6">
        <v>44968</v>
      </c>
      <c r="G31" s="6">
        <v>44969</v>
      </c>
      <c r="H31" s="4">
        <v>1</v>
      </c>
      <c r="I31" s="4">
        <v>1</v>
      </c>
      <c r="J31" s="4">
        <v>1</v>
      </c>
      <c r="K31" s="4" t="s">
        <v>30</v>
      </c>
      <c r="L31" s="4">
        <v>343.7</v>
      </c>
      <c r="M31" s="4">
        <v>343.7</v>
      </c>
      <c r="N31" s="4" t="s">
        <v>148</v>
      </c>
      <c r="O31" s="4" t="s">
        <v>113</v>
      </c>
      <c r="P31" s="4" t="s">
        <v>33</v>
      </c>
      <c r="Q31" s="4">
        <v>0</v>
      </c>
      <c r="R31" s="8">
        <v>44968</v>
      </c>
      <c r="S31" s="6">
        <v>44984</v>
      </c>
      <c r="T31" s="4" t="s">
        <v>34</v>
      </c>
      <c r="U31" s="4">
        <v>343.7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115</v>
      </c>
      <c r="E32" s="4" t="s">
        <v>80</v>
      </c>
      <c r="F32" s="6">
        <v>44968</v>
      </c>
      <c r="G32" s="6">
        <v>44969</v>
      </c>
      <c r="H32" s="4">
        <v>1</v>
      </c>
      <c r="I32" s="4">
        <v>1</v>
      </c>
      <c r="J32" s="4">
        <v>1</v>
      </c>
      <c r="K32" s="4" t="s">
        <v>30</v>
      </c>
      <c r="L32" s="4">
        <v>726.19</v>
      </c>
      <c r="M32" s="4">
        <v>726.19</v>
      </c>
      <c r="N32" s="4" t="s">
        <v>150</v>
      </c>
      <c r="O32" s="4" t="s">
        <v>113</v>
      </c>
      <c r="P32" s="4" t="s">
        <v>33</v>
      </c>
      <c r="Q32" s="4">
        <v>0</v>
      </c>
      <c r="R32" s="8">
        <v>44968</v>
      </c>
      <c r="S32" s="6">
        <v>44984</v>
      </c>
      <c r="T32" s="4" t="s">
        <v>34</v>
      </c>
      <c r="U32" s="4">
        <v>726.19</v>
      </c>
      <c r="V32" s="4">
        <v>0</v>
      </c>
      <c r="W32" s="4">
        <v>0</v>
      </c>
      <c r="X32" s="4" t="s">
        <v>151</v>
      </c>
      <c r="Y32" s="4" t="s">
        <v>35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28</v>
      </c>
      <c r="E33" s="4" t="s">
        <v>68</v>
      </c>
      <c r="F33" s="6">
        <v>44968</v>
      </c>
      <c r="G33" s="6">
        <v>44969</v>
      </c>
      <c r="H33" s="4">
        <v>1</v>
      </c>
      <c r="I33" s="4">
        <v>1</v>
      </c>
      <c r="J33" s="4">
        <v>1</v>
      </c>
      <c r="K33" s="4" t="s">
        <v>30</v>
      </c>
      <c r="L33" s="4">
        <v>327.6</v>
      </c>
      <c r="M33" s="4">
        <v>327.6</v>
      </c>
      <c r="N33" s="4" t="s">
        <v>88</v>
      </c>
      <c r="O33" s="4" t="s">
        <v>113</v>
      </c>
      <c r="P33" s="4" t="s">
        <v>33</v>
      </c>
      <c r="Q33" s="4">
        <v>0</v>
      </c>
      <c r="R33" s="8">
        <v>44968</v>
      </c>
      <c r="S33" s="6">
        <v>44984</v>
      </c>
      <c r="T33" s="4" t="s">
        <v>34</v>
      </c>
      <c r="U33" s="4">
        <v>327.6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37</v>
      </c>
      <c r="E34" s="4" t="s">
        <v>154</v>
      </c>
      <c r="F34" s="6">
        <v>44968</v>
      </c>
      <c r="G34" s="6">
        <v>44969</v>
      </c>
      <c r="H34" s="4">
        <v>1</v>
      </c>
      <c r="I34" s="4">
        <v>1</v>
      </c>
      <c r="J34" s="4">
        <v>1</v>
      </c>
      <c r="K34" s="4" t="s">
        <v>30</v>
      </c>
      <c r="L34" s="4">
        <v>696.9</v>
      </c>
      <c r="M34" s="4">
        <v>696.9</v>
      </c>
      <c r="N34" s="4" t="s">
        <v>155</v>
      </c>
      <c r="O34" s="4" t="s">
        <v>113</v>
      </c>
      <c r="P34" s="4" t="s">
        <v>33</v>
      </c>
      <c r="Q34" s="4">
        <v>0</v>
      </c>
      <c r="R34" s="8">
        <v>44968</v>
      </c>
      <c r="S34" s="6">
        <v>44984</v>
      </c>
      <c r="T34" s="4" t="s">
        <v>34</v>
      </c>
      <c r="U34" s="4">
        <v>696.9</v>
      </c>
      <c r="V34" s="4">
        <v>0</v>
      </c>
      <c r="W34" s="4">
        <v>0</v>
      </c>
      <c r="X34" s="4" t="s">
        <v>156</v>
      </c>
      <c r="Y34" s="4" t="s">
        <v>157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28</v>
      </c>
      <c r="E35" s="4" t="s">
        <v>29</v>
      </c>
      <c r="F35" s="6">
        <v>44968</v>
      </c>
      <c r="G35" s="6">
        <v>44969</v>
      </c>
      <c r="H35" s="4">
        <v>1</v>
      </c>
      <c r="I35" s="4">
        <v>1</v>
      </c>
      <c r="J35" s="4">
        <v>1</v>
      </c>
      <c r="K35" s="4" t="s">
        <v>30</v>
      </c>
      <c r="L35" s="4">
        <v>343.7</v>
      </c>
      <c r="M35" s="4">
        <v>343.7</v>
      </c>
      <c r="N35" s="4" t="s">
        <v>159</v>
      </c>
      <c r="O35" s="4" t="s">
        <v>113</v>
      </c>
      <c r="P35" s="4" t="s">
        <v>33</v>
      </c>
      <c r="Q35" s="4">
        <v>0</v>
      </c>
      <c r="R35" s="8">
        <v>44968</v>
      </c>
      <c r="S35" s="6">
        <v>44984</v>
      </c>
      <c r="T35" s="4" t="s">
        <v>34</v>
      </c>
      <c r="U35" s="4">
        <v>343.7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161</v>
      </c>
      <c r="E36" s="4" t="s">
        <v>162</v>
      </c>
      <c r="F36" s="6">
        <v>44968</v>
      </c>
      <c r="G36" s="6">
        <v>44969</v>
      </c>
      <c r="H36" s="4">
        <v>1</v>
      </c>
      <c r="I36" s="4">
        <v>1</v>
      </c>
      <c r="J36" s="4">
        <v>1</v>
      </c>
      <c r="K36" s="4" t="s">
        <v>30</v>
      </c>
      <c r="L36" s="4">
        <v>325.22</v>
      </c>
      <c r="M36" s="4">
        <v>325.22</v>
      </c>
      <c r="N36" s="4" t="s">
        <v>163</v>
      </c>
      <c r="O36" s="4" t="s">
        <v>113</v>
      </c>
      <c r="P36" s="4" t="s">
        <v>33</v>
      </c>
      <c r="Q36" s="4">
        <v>0</v>
      </c>
      <c r="R36" s="8">
        <v>44968</v>
      </c>
      <c r="S36" s="6">
        <v>44984</v>
      </c>
      <c r="T36" s="4" t="s">
        <v>34</v>
      </c>
      <c r="U36" s="4">
        <v>325.22</v>
      </c>
      <c r="V36" s="4">
        <v>0</v>
      </c>
      <c r="W36" s="4">
        <v>0</v>
      </c>
      <c r="X36" s="4" t="s">
        <v>164</v>
      </c>
      <c r="Y36" s="4" t="s">
        <v>165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95</v>
      </c>
      <c r="E37" s="4" t="s">
        <v>103</v>
      </c>
      <c r="F37" s="6">
        <v>44968</v>
      </c>
      <c r="G37" s="6">
        <v>44969</v>
      </c>
      <c r="H37" s="4">
        <v>1</v>
      </c>
      <c r="I37" s="4">
        <v>1</v>
      </c>
      <c r="J37" s="4">
        <v>1</v>
      </c>
      <c r="K37" s="4" t="s">
        <v>30</v>
      </c>
      <c r="L37" s="4">
        <v>401.98</v>
      </c>
      <c r="M37" s="4">
        <v>401.98</v>
      </c>
      <c r="N37" s="4" t="s">
        <v>104</v>
      </c>
      <c r="O37" s="4" t="s">
        <v>113</v>
      </c>
      <c r="P37" s="4" t="s">
        <v>33</v>
      </c>
      <c r="Q37" s="4">
        <v>0</v>
      </c>
      <c r="R37" s="8">
        <v>44968</v>
      </c>
      <c r="S37" s="6">
        <v>44984</v>
      </c>
      <c r="T37" s="4" t="s">
        <v>34</v>
      </c>
      <c r="U37" s="4">
        <v>401.98</v>
      </c>
      <c r="V37" s="4">
        <v>0</v>
      </c>
      <c r="W37" s="4">
        <v>0</v>
      </c>
      <c r="X37" s="4" t="s">
        <v>167</v>
      </c>
      <c r="Y37" s="4" t="s">
        <v>35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169</v>
      </c>
      <c r="E38" s="4" t="s">
        <v>170</v>
      </c>
      <c r="F38" s="6">
        <v>44968</v>
      </c>
      <c r="G38" s="6">
        <v>44969</v>
      </c>
      <c r="H38" s="4">
        <v>2</v>
      </c>
      <c r="I38" s="4">
        <v>1</v>
      </c>
      <c r="J38" s="4">
        <v>2</v>
      </c>
      <c r="K38" s="4" t="s">
        <v>30</v>
      </c>
      <c r="L38" s="4">
        <v>644</v>
      </c>
      <c r="M38" s="4">
        <v>644</v>
      </c>
      <c r="N38" s="4" t="s">
        <v>171</v>
      </c>
      <c r="O38" s="4" t="s">
        <v>113</v>
      </c>
      <c r="P38" s="4" t="s">
        <v>33</v>
      </c>
      <c r="Q38" s="4">
        <v>0</v>
      </c>
      <c r="R38" s="8">
        <v>44968</v>
      </c>
      <c r="S38" s="6">
        <v>44984</v>
      </c>
      <c r="T38" s="4" t="s">
        <v>34</v>
      </c>
      <c r="U38" s="4">
        <v>644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172</v>
      </c>
      <c r="B39" s="4" t="s">
        <v>26</v>
      </c>
      <c r="C39" s="4" t="s">
        <v>27</v>
      </c>
      <c r="D39" s="4" t="s">
        <v>169</v>
      </c>
      <c r="E39" s="4" t="s">
        <v>173</v>
      </c>
      <c r="F39" s="6">
        <v>44968</v>
      </c>
      <c r="G39" s="6">
        <v>44969</v>
      </c>
      <c r="H39" s="4">
        <v>1</v>
      </c>
      <c r="I39" s="4">
        <v>1</v>
      </c>
      <c r="J39" s="4">
        <v>1</v>
      </c>
      <c r="K39" s="4" t="s">
        <v>30</v>
      </c>
      <c r="L39" s="4">
        <v>322</v>
      </c>
      <c r="M39" s="4">
        <v>322</v>
      </c>
      <c r="N39" s="4" t="s">
        <v>174</v>
      </c>
      <c r="O39" s="4" t="s">
        <v>113</v>
      </c>
      <c r="P39" s="4" t="s">
        <v>33</v>
      </c>
      <c r="Q39" s="4">
        <v>0</v>
      </c>
      <c r="R39" s="8">
        <v>44968</v>
      </c>
      <c r="S39" s="6">
        <v>44984</v>
      </c>
      <c r="T39" s="4" t="s">
        <v>34</v>
      </c>
      <c r="U39" s="4">
        <v>322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175</v>
      </c>
      <c r="B40" s="4" t="s">
        <v>26</v>
      </c>
      <c r="C40" s="4" t="s">
        <v>27</v>
      </c>
      <c r="D40" s="4" t="s">
        <v>28</v>
      </c>
      <c r="E40" s="4" t="s">
        <v>111</v>
      </c>
      <c r="F40" s="6">
        <v>44968</v>
      </c>
      <c r="G40" s="6">
        <v>44969</v>
      </c>
      <c r="H40" s="4">
        <v>1</v>
      </c>
      <c r="I40" s="4">
        <v>1</v>
      </c>
      <c r="J40" s="4">
        <v>1</v>
      </c>
      <c r="K40" s="4" t="s">
        <v>30</v>
      </c>
      <c r="L40" s="4">
        <v>360.5</v>
      </c>
      <c r="M40" s="4">
        <v>360.5</v>
      </c>
      <c r="N40" s="4" t="s">
        <v>176</v>
      </c>
      <c r="O40" s="4" t="s">
        <v>113</v>
      </c>
      <c r="P40" s="4" t="s">
        <v>33</v>
      </c>
      <c r="Q40" s="4">
        <v>0</v>
      </c>
      <c r="R40" s="8">
        <v>44968</v>
      </c>
      <c r="S40" s="6">
        <v>44984</v>
      </c>
      <c r="T40" s="4" t="s">
        <v>34</v>
      </c>
      <c r="U40" s="4">
        <v>360.5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177</v>
      </c>
      <c r="B41" s="4" t="s">
        <v>26</v>
      </c>
      <c r="C41" s="4" t="s">
        <v>27</v>
      </c>
      <c r="D41" s="4" t="s">
        <v>28</v>
      </c>
      <c r="E41" s="4" t="s">
        <v>29</v>
      </c>
      <c r="F41" s="6">
        <v>44968</v>
      </c>
      <c r="G41" s="6">
        <v>44969</v>
      </c>
      <c r="H41" s="4">
        <v>1</v>
      </c>
      <c r="I41" s="4">
        <v>1</v>
      </c>
      <c r="J41" s="4">
        <v>1</v>
      </c>
      <c r="K41" s="4" t="s">
        <v>30</v>
      </c>
      <c r="L41" s="4">
        <v>343.7</v>
      </c>
      <c r="M41" s="4">
        <v>343.7</v>
      </c>
      <c r="N41" s="4" t="s">
        <v>178</v>
      </c>
      <c r="O41" s="4" t="s">
        <v>113</v>
      </c>
      <c r="P41" s="4" t="s">
        <v>33</v>
      </c>
      <c r="Q41" s="4">
        <v>0</v>
      </c>
      <c r="R41" s="8">
        <v>44968</v>
      </c>
      <c r="S41" s="6">
        <v>44984</v>
      </c>
      <c r="T41" s="4" t="s">
        <v>34</v>
      </c>
      <c r="U41" s="4">
        <v>343.7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179</v>
      </c>
      <c r="B42" s="4" t="s">
        <v>26</v>
      </c>
      <c r="C42" s="4" t="s">
        <v>27</v>
      </c>
      <c r="D42" s="4" t="s">
        <v>180</v>
      </c>
      <c r="E42" s="4" t="s">
        <v>181</v>
      </c>
      <c r="F42" s="6">
        <v>44968</v>
      </c>
      <c r="G42" s="6">
        <v>44969</v>
      </c>
      <c r="H42" s="4">
        <v>1</v>
      </c>
      <c r="I42" s="4">
        <v>1</v>
      </c>
      <c r="J42" s="4">
        <v>1</v>
      </c>
      <c r="K42" s="4" t="s">
        <v>30</v>
      </c>
      <c r="L42" s="4">
        <v>210.12</v>
      </c>
      <c r="M42" s="4">
        <v>210.12</v>
      </c>
      <c r="N42" s="4" t="s">
        <v>182</v>
      </c>
      <c r="O42" s="4" t="s">
        <v>113</v>
      </c>
      <c r="P42" s="4" t="s">
        <v>33</v>
      </c>
      <c r="Q42" s="4">
        <v>0</v>
      </c>
      <c r="R42" s="8">
        <v>44968</v>
      </c>
      <c r="S42" s="6">
        <v>44984</v>
      </c>
      <c r="T42" s="4" t="s">
        <v>34</v>
      </c>
      <c r="U42" s="4">
        <v>210.12</v>
      </c>
      <c r="V42" s="4">
        <v>0</v>
      </c>
      <c r="W42" s="4">
        <v>0</v>
      </c>
      <c r="X42" s="4" t="s">
        <v>183</v>
      </c>
      <c r="Y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A47" sqref="A47:D5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</v>
      </c>
    </row>
    <row r="2" s="4" customFormat="1" hidden="1" spans="1:10">
      <c r="A2" s="9" t="s">
        <v>185</v>
      </c>
      <c r="B2" s="6">
        <v>44966</v>
      </c>
      <c r="C2" s="6">
        <v>44967</v>
      </c>
      <c r="D2" s="4">
        <v>334.6</v>
      </c>
      <c r="E2" s="4">
        <v>334.6</v>
      </c>
      <c r="F2" s="10" t="s">
        <v>186</v>
      </c>
      <c r="G2" s="4">
        <f>D2-E2</f>
        <v>0</v>
      </c>
      <c r="H2" s="4" t="str">
        <f>$H$1&amp;F2</f>
        <v>，202302030808380068</v>
      </c>
      <c r="I2" s="4" t="e">
        <f>VLOOKUP(A2,HOP!A:U,21,0)</f>
        <v>#N/A</v>
      </c>
      <c r="J2" s="4">
        <v>2.3</v>
      </c>
    </row>
    <row r="3" s="4" customFormat="1" spans="1:9">
      <c r="A3" s="5">
        <v>999222589239691</v>
      </c>
      <c r="B3" s="6">
        <v>44966</v>
      </c>
      <c r="C3" s="6">
        <v>44967</v>
      </c>
      <c r="D3" s="4">
        <v>658.52</v>
      </c>
      <c r="E3" s="4" t="str">
        <f>VLOOKUP(A3,HOP!A:L,12,0)</f>
        <v>658.52</v>
      </c>
      <c r="F3" s="4" t="str">
        <f>VLOOKUP(A3,HOP!A:C,3,0)</f>
        <v>3013253</v>
      </c>
      <c r="G3" s="4">
        <f t="shared" ref="G3:G42" si="0">D3-E3</f>
        <v>0</v>
      </c>
      <c r="H3" s="4" t="str">
        <f t="shared" ref="H3:H42" si="1">$H$1&amp;F3</f>
        <v>，3013253</v>
      </c>
      <c r="I3" s="4" t="str">
        <f>VLOOKUP(A3,HOP!A:U,21,0)</f>
        <v>直连</v>
      </c>
    </row>
    <row r="4" s="4" customFormat="1" spans="1:9">
      <c r="A4" s="5">
        <v>999222593168269</v>
      </c>
      <c r="B4" s="6">
        <v>44965</v>
      </c>
      <c r="C4" s="6">
        <v>44967</v>
      </c>
      <c r="D4" s="4">
        <v>1787.7</v>
      </c>
      <c r="E4" s="4" t="str">
        <f>VLOOKUP(A4,HOP!A:L,12,0)</f>
        <v>1787.70</v>
      </c>
      <c r="F4" s="4" t="str">
        <f>VLOOKUP(A4,HOP!A:C,3,0)</f>
        <v>3013846</v>
      </c>
      <c r="G4" s="4">
        <f t="shared" si="0"/>
        <v>0</v>
      </c>
      <c r="H4" s="4" t="str">
        <f t="shared" si="1"/>
        <v>，3013846</v>
      </c>
      <c r="I4" s="4" t="str">
        <f>VLOOKUP(A4,HOP!A:U,21,0)</f>
        <v>直连</v>
      </c>
    </row>
    <row r="5" s="4" customFormat="1" spans="1:9">
      <c r="A5" s="5">
        <v>999222593396832</v>
      </c>
      <c r="B5" s="6">
        <v>44966</v>
      </c>
      <c r="C5" s="6">
        <v>44967</v>
      </c>
      <c r="D5" s="4">
        <v>1505.91</v>
      </c>
      <c r="E5" s="4" t="str">
        <f>VLOOKUP(A5,HOP!A:L,12,0)</f>
        <v>1505.91</v>
      </c>
      <c r="F5" s="4" t="str">
        <f>VLOOKUP(A5,HOP!A:C,3,0)</f>
        <v>3013877</v>
      </c>
      <c r="G5" s="4">
        <f t="shared" si="0"/>
        <v>0</v>
      </c>
      <c r="H5" s="4" t="str">
        <f t="shared" si="1"/>
        <v>，3013877</v>
      </c>
      <c r="I5" s="4" t="str">
        <f>VLOOKUP(A5,HOP!A:U,21,0)</f>
        <v>直连</v>
      </c>
    </row>
    <row r="6" s="4" customFormat="1" hidden="1" spans="1:10">
      <c r="A6" s="9" t="s">
        <v>187</v>
      </c>
      <c r="B6" s="6">
        <v>44966</v>
      </c>
      <c r="C6" s="6">
        <v>44967</v>
      </c>
      <c r="D6" s="4">
        <v>358.5</v>
      </c>
      <c r="E6" s="4">
        <v>358.5</v>
      </c>
      <c r="F6" s="10" t="s">
        <v>188</v>
      </c>
      <c r="G6" s="4">
        <f t="shared" si="0"/>
        <v>0</v>
      </c>
      <c r="H6" s="4" t="str">
        <f t="shared" si="1"/>
        <v>，202302090842210068</v>
      </c>
      <c r="I6" s="4" t="e">
        <f>VLOOKUP(A6,HOP!A:U,21,0)</f>
        <v>#N/A</v>
      </c>
      <c r="J6" s="4">
        <v>2.9</v>
      </c>
    </row>
    <row r="7" s="4" customFormat="1" hidden="1" spans="1:10">
      <c r="A7" s="9" t="s">
        <v>189</v>
      </c>
      <c r="B7" s="6">
        <v>44966</v>
      </c>
      <c r="C7" s="6">
        <v>44967</v>
      </c>
      <c r="D7" s="4">
        <v>326.2</v>
      </c>
      <c r="E7" s="4">
        <v>326.2</v>
      </c>
      <c r="F7" s="10" t="s">
        <v>190</v>
      </c>
      <c r="G7" s="4">
        <f t="shared" si="0"/>
        <v>0</v>
      </c>
      <c r="H7" s="4" t="str">
        <f t="shared" si="1"/>
        <v>，202302090924510068</v>
      </c>
      <c r="I7" s="4" t="e">
        <f>VLOOKUP(A7,HOP!A:U,21,0)</f>
        <v>#N/A</v>
      </c>
      <c r="J7" s="4">
        <v>2.9</v>
      </c>
    </row>
    <row r="8" s="4" customFormat="1" hidden="1" spans="1:10">
      <c r="A8" s="5">
        <v>22616202765</v>
      </c>
      <c r="B8" s="6">
        <v>44966</v>
      </c>
      <c r="C8" s="6">
        <v>44967</v>
      </c>
      <c r="D8" s="4">
        <v>326.2</v>
      </c>
      <c r="E8" s="4">
        <v>326.2</v>
      </c>
      <c r="F8" s="10" t="s">
        <v>191</v>
      </c>
      <c r="G8" s="4">
        <f t="shared" si="0"/>
        <v>0</v>
      </c>
      <c r="H8" s="4" t="str">
        <f t="shared" si="1"/>
        <v>，202302091326180068</v>
      </c>
      <c r="I8" s="4" t="e">
        <f>VLOOKUP(A8,HOP!A:U,21,0)</f>
        <v>#N/A</v>
      </c>
      <c r="J8" s="4">
        <v>2.9</v>
      </c>
    </row>
    <row r="9" s="4" customFormat="1" hidden="1" spans="1:10">
      <c r="A9" s="9" t="s">
        <v>192</v>
      </c>
      <c r="B9" s="6">
        <v>44966</v>
      </c>
      <c r="C9" s="6">
        <v>44967</v>
      </c>
      <c r="D9" s="4">
        <v>326.2</v>
      </c>
      <c r="E9" s="4">
        <v>326.2</v>
      </c>
      <c r="F9" s="10" t="s">
        <v>193</v>
      </c>
      <c r="G9" s="4">
        <f t="shared" si="0"/>
        <v>0</v>
      </c>
      <c r="H9" s="4" t="str">
        <f t="shared" si="1"/>
        <v>，202302091348580068</v>
      </c>
      <c r="I9" s="4" t="e">
        <f>VLOOKUP(A9,HOP!A:U,21,0)</f>
        <v>#N/A</v>
      </c>
      <c r="J9" s="4">
        <v>2.9</v>
      </c>
    </row>
    <row r="10" s="4" customFormat="1" hidden="1" spans="1:10">
      <c r="A10" s="9" t="s">
        <v>194</v>
      </c>
      <c r="B10" s="6">
        <v>44966</v>
      </c>
      <c r="C10" s="6">
        <v>44967</v>
      </c>
      <c r="D10" s="4">
        <v>326.2</v>
      </c>
      <c r="E10" s="4">
        <v>326.2</v>
      </c>
      <c r="F10" s="10" t="s">
        <v>195</v>
      </c>
      <c r="G10" s="4">
        <f t="shared" si="0"/>
        <v>0</v>
      </c>
      <c r="H10" s="4" t="str">
        <f t="shared" si="1"/>
        <v>，202302091440240068</v>
      </c>
      <c r="I10" s="4" t="e">
        <f>VLOOKUP(A10,HOP!A:U,21,0)</f>
        <v>#N/A</v>
      </c>
      <c r="J10" s="4">
        <v>2.9</v>
      </c>
    </row>
    <row r="11" s="4" customFormat="1" hidden="1" spans="1:10">
      <c r="A11" s="9" t="s">
        <v>196</v>
      </c>
      <c r="B11" s="6">
        <v>44966</v>
      </c>
      <c r="C11" s="6">
        <v>44967</v>
      </c>
      <c r="D11" s="4">
        <v>326.2</v>
      </c>
      <c r="E11" s="4">
        <v>326.2</v>
      </c>
      <c r="F11" s="10" t="s">
        <v>197</v>
      </c>
      <c r="G11" s="4">
        <f t="shared" si="0"/>
        <v>0</v>
      </c>
      <c r="H11" s="4" t="str">
        <f t="shared" si="1"/>
        <v>，202302091912510069</v>
      </c>
      <c r="I11" s="4" t="e">
        <f>VLOOKUP(A11,HOP!A:U,21,0)</f>
        <v>#N/A</v>
      </c>
      <c r="J11" s="4">
        <v>2.9</v>
      </c>
    </row>
    <row r="12" s="4" customFormat="1" spans="1:9">
      <c r="A12" s="5">
        <v>999222622939446</v>
      </c>
      <c r="B12" s="6">
        <v>44966</v>
      </c>
      <c r="C12" s="6">
        <v>44967</v>
      </c>
      <c r="D12" s="4">
        <v>613.07</v>
      </c>
      <c r="E12" s="4" t="str">
        <f>VLOOKUP(A12,HOP!A:L,12,0)</f>
        <v>613.07</v>
      </c>
      <c r="F12" s="4" t="str">
        <f>VLOOKUP(A12,HOP!A:C,3,0)</f>
        <v>3017768</v>
      </c>
      <c r="G12" s="4">
        <f t="shared" si="0"/>
        <v>0</v>
      </c>
      <c r="H12" s="4" t="str">
        <f t="shared" si="1"/>
        <v>，3017768</v>
      </c>
      <c r="I12" s="4" t="str">
        <f>VLOOKUP(A12,HOP!A:U,21,0)</f>
        <v>直连</v>
      </c>
    </row>
    <row r="13" s="4" customFormat="1" spans="1:9">
      <c r="A13" s="5">
        <v>999222559251618</v>
      </c>
      <c r="B13" s="6">
        <v>44966</v>
      </c>
      <c r="C13" s="6">
        <v>44968</v>
      </c>
      <c r="D13" s="4">
        <v>869.61</v>
      </c>
      <c r="E13" s="4" t="str">
        <f>VLOOKUP(A13,HOP!A:L,12,0)</f>
        <v>869.61</v>
      </c>
      <c r="F13" s="4" t="str">
        <f>VLOOKUP(A13,HOP!A:C,3,0)</f>
        <v>3008548</v>
      </c>
      <c r="G13" s="4">
        <f t="shared" si="0"/>
        <v>0</v>
      </c>
      <c r="H13" s="4" t="str">
        <f t="shared" si="1"/>
        <v>，3008548</v>
      </c>
      <c r="I13" s="4" t="str">
        <f>VLOOKUP(A13,HOP!A:U,21,0)</f>
        <v>直连</v>
      </c>
    </row>
    <row r="14" s="4" customFormat="1" hidden="1" spans="1:10">
      <c r="A14" s="9" t="s">
        <v>198</v>
      </c>
      <c r="B14" s="6">
        <v>44967</v>
      </c>
      <c r="C14" s="6">
        <v>44968</v>
      </c>
      <c r="D14" s="4">
        <v>349.5</v>
      </c>
      <c r="E14" s="4">
        <v>349.5</v>
      </c>
      <c r="F14" s="10" t="s">
        <v>199</v>
      </c>
      <c r="G14" s="4">
        <f t="shared" si="0"/>
        <v>0</v>
      </c>
      <c r="H14" s="4" t="str">
        <f t="shared" si="1"/>
        <v>，202302091112300071</v>
      </c>
      <c r="I14" s="4" t="e">
        <f>VLOOKUP(A14,HOP!A:U,21,0)</f>
        <v>#N/A</v>
      </c>
      <c r="J14" s="4">
        <v>2.9</v>
      </c>
    </row>
    <row r="15" s="4" customFormat="1" hidden="1" spans="1:10">
      <c r="A15" s="5">
        <v>22626639887</v>
      </c>
      <c r="B15" s="6">
        <v>44967</v>
      </c>
      <c r="C15" s="6">
        <v>44968</v>
      </c>
      <c r="D15" s="4">
        <v>326.2</v>
      </c>
      <c r="E15" s="4">
        <v>326.2</v>
      </c>
      <c r="F15" s="10" t="s">
        <v>200</v>
      </c>
      <c r="G15" s="4">
        <f t="shared" si="0"/>
        <v>0</v>
      </c>
      <c r="H15" s="4" t="str">
        <f t="shared" si="1"/>
        <v>，202302100801190068</v>
      </c>
      <c r="I15" s="4" t="e">
        <f>VLOOKUP(A15,HOP!A:U,21,0)</f>
        <v>#N/A</v>
      </c>
      <c r="J15" s="7">
        <v>2.1</v>
      </c>
    </row>
    <row r="16" s="4" customFormat="1" spans="1:9">
      <c r="A16" s="5">
        <v>999222633102831</v>
      </c>
      <c r="B16" s="6">
        <v>44967</v>
      </c>
      <c r="C16" s="6">
        <v>44968</v>
      </c>
      <c r="D16" s="4">
        <v>696.9</v>
      </c>
      <c r="E16" s="4" t="str">
        <f>VLOOKUP(A16,HOP!A:L,12,0)</f>
        <v>696.90</v>
      </c>
      <c r="F16" s="4" t="str">
        <f>VLOOKUP(A16,HOP!A:C,3,0)</f>
        <v>3018951</v>
      </c>
      <c r="G16" s="4">
        <f t="shared" si="0"/>
        <v>0</v>
      </c>
      <c r="H16" s="4" t="str">
        <f t="shared" si="1"/>
        <v>，3018951</v>
      </c>
      <c r="I16" s="4" t="str">
        <f>VLOOKUP(A16,HOP!A:U,21,0)</f>
        <v>直连</v>
      </c>
    </row>
    <row r="17" s="4" customFormat="1" spans="1:9">
      <c r="A17" s="5">
        <v>999222640643708</v>
      </c>
      <c r="B17" s="6">
        <v>44967</v>
      </c>
      <c r="C17" s="6">
        <v>44968</v>
      </c>
      <c r="D17" s="4">
        <v>401.98</v>
      </c>
      <c r="E17" s="4" t="str">
        <f>VLOOKUP(A17,HOP!A:L,12,0)</f>
        <v>401.98</v>
      </c>
      <c r="F17" s="4" t="str">
        <f>VLOOKUP(A17,HOP!A:C,3,0)</f>
        <v>3020105</v>
      </c>
      <c r="G17" s="4">
        <f t="shared" si="0"/>
        <v>0</v>
      </c>
      <c r="H17" s="4" t="str">
        <f t="shared" si="1"/>
        <v>，3020105</v>
      </c>
      <c r="I17" s="4" t="str">
        <f>VLOOKUP(A17,HOP!A:U,21,0)</f>
        <v>直连</v>
      </c>
    </row>
    <row r="18" s="4" customFormat="1" spans="1:9">
      <c r="A18" s="5">
        <v>999222640712617</v>
      </c>
      <c r="B18" s="6">
        <v>44967</v>
      </c>
      <c r="C18" s="6">
        <v>44968</v>
      </c>
      <c r="D18" s="4">
        <v>401.98</v>
      </c>
      <c r="E18" s="4" t="str">
        <f>VLOOKUP(A18,HOP!A:L,12,0)</f>
        <v>401.98</v>
      </c>
      <c r="F18" s="4" t="str">
        <f>VLOOKUP(A18,HOP!A:C,3,0)</f>
        <v>3020123</v>
      </c>
      <c r="G18" s="4">
        <f t="shared" si="0"/>
        <v>0</v>
      </c>
      <c r="H18" s="4" t="str">
        <f t="shared" si="1"/>
        <v>，3020123</v>
      </c>
      <c r="I18" s="4" t="str">
        <f>VLOOKUP(A18,HOP!A:U,21,0)</f>
        <v>直连</v>
      </c>
    </row>
    <row r="19" s="4" customFormat="1" spans="1:9">
      <c r="A19" s="5">
        <v>999222641263481</v>
      </c>
      <c r="B19" s="6">
        <v>44967</v>
      </c>
      <c r="C19" s="6">
        <v>44968</v>
      </c>
      <c r="D19" s="4">
        <v>401.98</v>
      </c>
      <c r="E19" s="4" t="str">
        <f>VLOOKUP(A19,HOP!A:L,12,0)</f>
        <v>401.98</v>
      </c>
      <c r="F19" s="4" t="str">
        <f>VLOOKUP(A19,HOP!A:C,3,0)</f>
        <v>3020213</v>
      </c>
      <c r="G19" s="4">
        <f t="shared" si="0"/>
        <v>0</v>
      </c>
      <c r="H19" s="4" t="str">
        <f t="shared" si="1"/>
        <v>，3020213</v>
      </c>
      <c r="I19" s="4" t="str">
        <f>VLOOKUP(A19,HOP!A:U,21,0)</f>
        <v>直连</v>
      </c>
    </row>
    <row r="20" s="4" customFormat="1" hidden="1" spans="1:10">
      <c r="A20" s="9" t="s">
        <v>201</v>
      </c>
      <c r="B20" s="6">
        <v>44967</v>
      </c>
      <c r="C20" s="6">
        <v>44968</v>
      </c>
      <c r="D20" s="4">
        <v>235.2</v>
      </c>
      <c r="E20" s="4">
        <v>235.2</v>
      </c>
      <c r="F20" s="10" t="s">
        <v>202</v>
      </c>
      <c r="G20" s="4">
        <f t="shared" si="0"/>
        <v>0</v>
      </c>
      <c r="H20" s="4" t="str">
        <f t="shared" si="1"/>
        <v>，202302101805380020</v>
      </c>
      <c r="I20" s="4" t="e">
        <f>VLOOKUP(A20,HOP!A:U,21,0)</f>
        <v>#N/A</v>
      </c>
      <c r="J20" s="7">
        <v>2.1</v>
      </c>
    </row>
    <row r="21" s="4" customFormat="1" hidden="1" spans="1:10">
      <c r="A21" s="9" t="s">
        <v>203</v>
      </c>
      <c r="B21" s="6">
        <v>44968</v>
      </c>
      <c r="C21" s="6">
        <v>44969</v>
      </c>
      <c r="D21" s="4">
        <v>341.6</v>
      </c>
      <c r="E21" s="4">
        <v>341.6</v>
      </c>
      <c r="F21" s="10" t="s">
        <v>204</v>
      </c>
      <c r="G21" s="4">
        <f t="shared" si="0"/>
        <v>0</v>
      </c>
      <c r="H21" s="4" t="str">
        <f t="shared" si="1"/>
        <v>，202301250912250073</v>
      </c>
      <c r="I21" s="4" t="e">
        <f>VLOOKUP(A21,HOP!A:U,21,0)</f>
        <v>#N/A</v>
      </c>
      <c r="J21" s="4">
        <v>1.25</v>
      </c>
    </row>
    <row r="22" s="4" customFormat="1" spans="1:9">
      <c r="A22" s="5">
        <v>999222571061829</v>
      </c>
      <c r="B22" s="6">
        <v>44968</v>
      </c>
      <c r="C22" s="6">
        <v>44969</v>
      </c>
      <c r="D22" s="4">
        <v>554.49</v>
      </c>
      <c r="E22" s="4" t="str">
        <f>VLOOKUP(A22,HOP!A:L,12,0)</f>
        <v>554.49</v>
      </c>
      <c r="F22" s="4" t="str">
        <f>VLOOKUP(A22,HOP!A:C,3,0)</f>
        <v>3010449</v>
      </c>
      <c r="G22" s="4">
        <f t="shared" si="0"/>
        <v>0</v>
      </c>
      <c r="H22" s="4" t="str">
        <f t="shared" si="1"/>
        <v>，3010449</v>
      </c>
      <c r="I22" s="4" t="str">
        <f>VLOOKUP(A22,HOP!A:U,21,0)</f>
        <v>直连</v>
      </c>
    </row>
    <row r="23" s="4" customFormat="1" spans="1:9">
      <c r="A23" s="5">
        <v>999222594566082</v>
      </c>
      <c r="B23" s="6">
        <v>44968</v>
      </c>
      <c r="C23" s="6">
        <v>44969</v>
      </c>
      <c r="D23" s="4">
        <v>650.44</v>
      </c>
      <c r="E23" s="4" t="str">
        <f>VLOOKUP(A23,HOP!A:L,12,0)</f>
        <v>650.44</v>
      </c>
      <c r="F23" s="4" t="str">
        <f>VLOOKUP(A23,HOP!A:C,3,0)</f>
        <v>3014068</v>
      </c>
      <c r="G23" s="4">
        <f t="shared" si="0"/>
        <v>0</v>
      </c>
      <c r="H23" s="4" t="str">
        <f t="shared" si="1"/>
        <v>，3014068</v>
      </c>
      <c r="I23" s="4" t="str">
        <f>VLOOKUP(A23,HOP!A:U,21,0)</f>
        <v>直连</v>
      </c>
    </row>
    <row r="24" s="4" customFormat="1" spans="1:9">
      <c r="A24" s="5">
        <v>999222605028272</v>
      </c>
      <c r="B24" s="6">
        <v>44967</v>
      </c>
      <c r="C24" s="6">
        <v>44969</v>
      </c>
      <c r="D24" s="4">
        <v>489.6</v>
      </c>
      <c r="E24" s="4" t="str">
        <f>VLOOKUP(A24,HOP!A:L,12,0)</f>
        <v>489.60</v>
      </c>
      <c r="F24" s="4" t="str">
        <f>VLOOKUP(A24,HOP!A:C,3,0)</f>
        <v>3015115</v>
      </c>
      <c r="G24" s="4">
        <f t="shared" si="0"/>
        <v>0</v>
      </c>
      <c r="H24" s="4" t="str">
        <f t="shared" si="1"/>
        <v>，3015115</v>
      </c>
      <c r="I24" s="4" t="str">
        <f>VLOOKUP(A24,HOP!A:U,21,0)</f>
        <v>直采</v>
      </c>
    </row>
    <row r="25" s="4" customFormat="1" spans="1:9">
      <c r="A25" s="5">
        <v>999222629836083</v>
      </c>
      <c r="B25" s="6">
        <v>44968</v>
      </c>
      <c r="C25" s="6">
        <v>44969</v>
      </c>
      <c r="D25" s="4">
        <v>244.8</v>
      </c>
      <c r="E25" s="4" t="str">
        <f>VLOOKUP(A25,HOP!A:L,12,0)</f>
        <v>244.80</v>
      </c>
      <c r="F25" s="4" t="str">
        <f>VLOOKUP(A25,HOP!A:C,3,0)</f>
        <v>3018530</v>
      </c>
      <c r="G25" s="4">
        <f t="shared" si="0"/>
        <v>0</v>
      </c>
      <c r="H25" s="4" t="str">
        <f t="shared" si="1"/>
        <v>，3018530</v>
      </c>
      <c r="I25" s="4" t="str">
        <f>VLOOKUP(A25,HOP!A:U,21,0)</f>
        <v>直采</v>
      </c>
    </row>
    <row r="26" s="4" customFormat="1" spans="1:9">
      <c r="A26" s="5">
        <v>999222635603346</v>
      </c>
      <c r="B26" s="6">
        <v>44968</v>
      </c>
      <c r="C26" s="6">
        <v>44969</v>
      </c>
      <c r="D26" s="4">
        <v>244.8</v>
      </c>
      <c r="E26" s="4" t="str">
        <f>VLOOKUP(A26,HOP!A:L,12,0)</f>
        <v>244.80</v>
      </c>
      <c r="F26" s="4" t="str">
        <f>VLOOKUP(A26,HOP!A:C,3,0)</f>
        <v>3019276</v>
      </c>
      <c r="G26" s="4">
        <f t="shared" si="0"/>
        <v>0</v>
      </c>
      <c r="H26" s="4" t="str">
        <f t="shared" si="1"/>
        <v>，3019276</v>
      </c>
      <c r="I26" s="4" t="str">
        <f>VLOOKUP(A26,HOP!A:U,21,0)</f>
        <v>直采</v>
      </c>
    </row>
    <row r="27" s="4" customFormat="1" hidden="1" spans="1:10">
      <c r="A27" s="9" t="s">
        <v>205</v>
      </c>
      <c r="B27" s="6">
        <v>44968</v>
      </c>
      <c r="C27" s="6">
        <v>44969</v>
      </c>
      <c r="D27" s="4">
        <v>326.2</v>
      </c>
      <c r="E27" s="4">
        <v>326.2</v>
      </c>
      <c r="F27" s="10" t="s">
        <v>206</v>
      </c>
      <c r="G27" s="4">
        <f t="shared" si="0"/>
        <v>0</v>
      </c>
      <c r="H27" s="4" t="str">
        <f t="shared" si="1"/>
        <v>，202302110828280025</v>
      </c>
      <c r="I27" s="4" t="e">
        <f>VLOOKUP(A27,HOP!A:U,21,0)</f>
        <v>#N/A</v>
      </c>
      <c r="J27" s="4">
        <v>2.11</v>
      </c>
    </row>
    <row r="28" s="4" customFormat="1" hidden="1" spans="1:10">
      <c r="A28" s="9" t="s">
        <v>207</v>
      </c>
      <c r="B28" s="6">
        <v>44968</v>
      </c>
      <c r="C28" s="6">
        <v>44969</v>
      </c>
      <c r="D28" s="4">
        <v>315</v>
      </c>
      <c r="E28" s="4">
        <v>315</v>
      </c>
      <c r="F28" s="10" t="s">
        <v>208</v>
      </c>
      <c r="G28" s="4">
        <f t="shared" si="0"/>
        <v>0</v>
      </c>
      <c r="H28" s="4" t="str">
        <f t="shared" si="1"/>
        <v>，202302110805260068</v>
      </c>
      <c r="I28" s="4" t="e">
        <f>VLOOKUP(A28,HOP!A:U,21,0)</f>
        <v>#N/A</v>
      </c>
      <c r="J28" s="4">
        <v>2.11</v>
      </c>
    </row>
    <row r="29" s="4" customFormat="1" hidden="1" spans="1:10">
      <c r="A29" s="9" t="s">
        <v>209</v>
      </c>
      <c r="B29" s="6">
        <v>44968</v>
      </c>
      <c r="C29" s="6">
        <v>44969</v>
      </c>
      <c r="D29" s="4">
        <v>326.2</v>
      </c>
      <c r="E29" s="4">
        <v>326.2</v>
      </c>
      <c r="F29" s="10" t="s">
        <v>210</v>
      </c>
      <c r="G29" s="4">
        <f t="shared" si="0"/>
        <v>0</v>
      </c>
      <c r="H29" s="4" t="str">
        <f t="shared" si="1"/>
        <v>，202302110812100068</v>
      </c>
      <c r="I29" s="4" t="e">
        <f>VLOOKUP(A29,HOP!A:U,21,0)</f>
        <v>#N/A</v>
      </c>
      <c r="J29" s="4">
        <v>2.11</v>
      </c>
    </row>
    <row r="30" s="4" customFormat="1" hidden="1" spans="1:10">
      <c r="A30" s="9" t="s">
        <v>211</v>
      </c>
      <c r="B30" s="6">
        <v>44968</v>
      </c>
      <c r="C30" s="6">
        <v>44969</v>
      </c>
      <c r="D30" s="4">
        <v>349.5</v>
      </c>
      <c r="E30" s="4">
        <v>349.5</v>
      </c>
      <c r="F30" s="10" t="s">
        <v>212</v>
      </c>
      <c r="G30" s="4">
        <f t="shared" si="0"/>
        <v>0</v>
      </c>
      <c r="H30" s="4" t="str">
        <f t="shared" si="1"/>
        <v>，202302110900560068</v>
      </c>
      <c r="I30" s="4" t="e">
        <f>VLOOKUP(A30,HOP!A:U,21,0)</f>
        <v>#N/A</v>
      </c>
      <c r="J30" s="4">
        <v>2.11</v>
      </c>
    </row>
    <row r="31" s="4" customFormat="1" hidden="1" spans="1:10">
      <c r="A31" s="9" t="s">
        <v>213</v>
      </c>
      <c r="B31" s="6">
        <v>44968</v>
      </c>
      <c r="C31" s="6">
        <v>44969</v>
      </c>
      <c r="D31" s="4">
        <v>343.7</v>
      </c>
      <c r="E31" s="4">
        <v>343.7</v>
      </c>
      <c r="F31" s="10" t="s">
        <v>214</v>
      </c>
      <c r="G31" s="4">
        <f t="shared" si="0"/>
        <v>0</v>
      </c>
      <c r="H31" s="4" t="str">
        <f t="shared" si="1"/>
        <v>，202302110918140025</v>
      </c>
      <c r="I31" s="4" t="e">
        <f>VLOOKUP(A31,HOP!A:U,21,0)</f>
        <v>#N/A</v>
      </c>
      <c r="J31" s="4">
        <v>2.11</v>
      </c>
    </row>
    <row r="32" s="4" customFormat="1" spans="1:9">
      <c r="A32" s="5">
        <v>999222653722339</v>
      </c>
      <c r="B32" s="6">
        <v>44968</v>
      </c>
      <c r="C32" s="6">
        <v>44969</v>
      </c>
      <c r="D32" s="4">
        <v>726.19</v>
      </c>
      <c r="E32" s="4" t="str">
        <f>VLOOKUP(A32,HOP!A:L,12,0)</f>
        <v>726.19</v>
      </c>
      <c r="F32" s="4" t="str">
        <f>VLOOKUP(A32,HOP!A:C,3,0)</f>
        <v>3021746</v>
      </c>
      <c r="G32" s="4">
        <f t="shared" si="0"/>
        <v>0</v>
      </c>
      <c r="H32" s="4" t="str">
        <f t="shared" si="1"/>
        <v>，3021746</v>
      </c>
      <c r="I32" s="4" t="str">
        <f>VLOOKUP(A32,HOP!A:U,21,0)</f>
        <v>直连</v>
      </c>
    </row>
    <row r="33" s="4" customFormat="1" hidden="1" spans="1:10">
      <c r="A33" s="9" t="s">
        <v>215</v>
      </c>
      <c r="B33" s="6">
        <v>44968</v>
      </c>
      <c r="C33" s="6">
        <v>44969</v>
      </c>
      <c r="D33" s="4">
        <v>327.6</v>
      </c>
      <c r="E33" s="4">
        <v>327.6</v>
      </c>
      <c r="F33" s="10" t="s">
        <v>216</v>
      </c>
      <c r="G33" s="4">
        <f t="shared" si="0"/>
        <v>0</v>
      </c>
      <c r="H33" s="4" t="str">
        <f t="shared" si="1"/>
        <v>，202302111209430068</v>
      </c>
      <c r="I33" s="4" t="e">
        <f>VLOOKUP(A33,HOP!A:U,21,0)</f>
        <v>#N/A</v>
      </c>
      <c r="J33" s="4">
        <v>2.11</v>
      </c>
    </row>
    <row r="34" s="4" customFormat="1" spans="1:9">
      <c r="A34" s="5">
        <v>999222656636127</v>
      </c>
      <c r="B34" s="6">
        <v>44968</v>
      </c>
      <c r="C34" s="6">
        <v>44969</v>
      </c>
      <c r="D34" s="4">
        <v>696.9</v>
      </c>
      <c r="E34" s="4" t="str">
        <f>VLOOKUP(A34,HOP!A:L,12,0)</f>
        <v>696.90</v>
      </c>
      <c r="F34" s="4" t="str">
        <f>VLOOKUP(A34,HOP!A:C,3,0)</f>
        <v>3022180</v>
      </c>
      <c r="G34" s="4">
        <f t="shared" si="0"/>
        <v>0</v>
      </c>
      <c r="H34" s="4" t="str">
        <f t="shared" si="1"/>
        <v>，3022180</v>
      </c>
      <c r="I34" s="4" t="str">
        <f>VLOOKUP(A34,HOP!A:U,21,0)</f>
        <v>直连</v>
      </c>
    </row>
    <row r="35" s="4" customFormat="1" hidden="1" spans="1:10">
      <c r="A35" s="9" t="s">
        <v>217</v>
      </c>
      <c r="B35" s="6">
        <v>44968</v>
      </c>
      <c r="C35" s="6">
        <v>44969</v>
      </c>
      <c r="D35" s="4">
        <v>343.7</v>
      </c>
      <c r="E35" s="4">
        <v>343.7</v>
      </c>
      <c r="F35" s="10" t="s">
        <v>218</v>
      </c>
      <c r="G35" s="4">
        <f t="shared" si="0"/>
        <v>0</v>
      </c>
      <c r="H35" s="4" t="str">
        <f t="shared" si="1"/>
        <v>，202302111351050068</v>
      </c>
      <c r="I35" s="4" t="e">
        <f>VLOOKUP(A35,HOP!A:U,21,0)</f>
        <v>#N/A</v>
      </c>
      <c r="J35" s="4">
        <v>2.11</v>
      </c>
    </row>
    <row r="36" s="4" customFormat="1" spans="1:9">
      <c r="A36" s="5">
        <v>999222657474849</v>
      </c>
      <c r="B36" s="6">
        <v>44968</v>
      </c>
      <c r="C36" s="6">
        <v>44969</v>
      </c>
      <c r="D36" s="4">
        <v>325.22</v>
      </c>
      <c r="E36" s="4" t="str">
        <f>VLOOKUP(A36,HOP!A:L,12,0)</f>
        <v>325.22</v>
      </c>
      <c r="F36" s="4" t="str">
        <f>VLOOKUP(A36,HOP!A:C,3,0)</f>
        <v>3022330</v>
      </c>
      <c r="G36" s="4">
        <f t="shared" si="0"/>
        <v>0</v>
      </c>
      <c r="H36" s="4" t="str">
        <f t="shared" si="1"/>
        <v>，3022330</v>
      </c>
      <c r="I36" s="4" t="str">
        <f>VLOOKUP(A36,HOP!A:U,21,0)</f>
        <v>直连</v>
      </c>
    </row>
    <row r="37" s="4" customFormat="1" spans="1:9">
      <c r="A37" s="5">
        <v>999222657669301</v>
      </c>
      <c r="B37" s="6">
        <v>44968</v>
      </c>
      <c r="C37" s="6">
        <v>44969</v>
      </c>
      <c r="D37" s="4">
        <v>401.98</v>
      </c>
      <c r="E37" s="4" t="str">
        <f>VLOOKUP(A37,HOP!A:L,12,0)</f>
        <v>401.98</v>
      </c>
      <c r="F37" s="4" t="str">
        <f>VLOOKUP(A37,HOP!A:C,3,0)</f>
        <v>3022367</v>
      </c>
      <c r="G37" s="4">
        <f t="shared" si="0"/>
        <v>0</v>
      </c>
      <c r="H37" s="4" t="str">
        <f t="shared" si="1"/>
        <v>，3022367</v>
      </c>
      <c r="I37" s="4" t="str">
        <f>VLOOKUP(A37,HOP!A:U,21,0)</f>
        <v>直连</v>
      </c>
    </row>
    <row r="38" s="4" customFormat="1" hidden="1" spans="1:10">
      <c r="A38" s="9" t="s">
        <v>219</v>
      </c>
      <c r="B38" s="6">
        <v>44968</v>
      </c>
      <c r="C38" s="6">
        <v>44969</v>
      </c>
      <c r="D38" s="4">
        <v>644</v>
      </c>
      <c r="E38" s="4">
        <v>644</v>
      </c>
      <c r="F38" s="10" t="s">
        <v>220</v>
      </c>
      <c r="G38" s="4">
        <f t="shared" si="0"/>
        <v>0</v>
      </c>
      <c r="H38" s="4" t="str">
        <f t="shared" si="1"/>
        <v>，202302111447080068</v>
      </c>
      <c r="I38" s="4" t="e">
        <f>VLOOKUP(A38,HOP!A:U,21,0)</f>
        <v>#N/A</v>
      </c>
      <c r="J38" s="4">
        <v>2.11</v>
      </c>
    </row>
    <row r="39" s="4" customFormat="1" hidden="1" spans="1:10">
      <c r="A39" s="5">
        <v>22658077908</v>
      </c>
      <c r="B39" s="6">
        <v>44968</v>
      </c>
      <c r="C39" s="6">
        <v>44969</v>
      </c>
      <c r="D39" s="4">
        <v>322</v>
      </c>
      <c r="E39" s="4">
        <v>322</v>
      </c>
      <c r="F39" s="10" t="s">
        <v>221</v>
      </c>
      <c r="G39" s="4">
        <f t="shared" si="0"/>
        <v>0</v>
      </c>
      <c r="H39" s="4" t="str">
        <f t="shared" si="1"/>
        <v>，202302111449220068</v>
      </c>
      <c r="I39" s="4" t="e">
        <f>VLOOKUP(A39,HOP!A:U,21,0)</f>
        <v>#N/A</v>
      </c>
      <c r="J39" s="4">
        <v>2.11</v>
      </c>
    </row>
    <row r="40" s="4" customFormat="1" hidden="1" spans="1:10">
      <c r="A40" s="9" t="s">
        <v>222</v>
      </c>
      <c r="B40" s="6">
        <v>44968</v>
      </c>
      <c r="C40" s="6">
        <v>44969</v>
      </c>
      <c r="D40" s="4">
        <v>360.5</v>
      </c>
      <c r="E40" s="4">
        <v>360.5</v>
      </c>
      <c r="F40" s="10" t="s">
        <v>223</v>
      </c>
      <c r="G40" s="4">
        <f t="shared" si="0"/>
        <v>0</v>
      </c>
      <c r="H40" s="4" t="str">
        <f t="shared" si="1"/>
        <v>，202302111546190068</v>
      </c>
      <c r="I40" s="4" t="e">
        <f>VLOOKUP(A40,HOP!A:U,21,0)</f>
        <v>#N/A</v>
      </c>
      <c r="J40" s="4">
        <v>2.11</v>
      </c>
    </row>
    <row r="41" s="4" customFormat="1" hidden="1" spans="1:10">
      <c r="A41" s="9" t="s">
        <v>224</v>
      </c>
      <c r="B41" s="6">
        <v>44968</v>
      </c>
      <c r="C41" s="6">
        <v>44969</v>
      </c>
      <c r="D41" s="4">
        <v>343.7</v>
      </c>
      <c r="E41" s="4">
        <v>343.7</v>
      </c>
      <c r="F41" s="10" t="s">
        <v>225</v>
      </c>
      <c r="G41" s="4">
        <f t="shared" si="0"/>
        <v>0</v>
      </c>
      <c r="H41" s="4" t="str">
        <f t="shared" si="1"/>
        <v>，202302111934370021</v>
      </c>
      <c r="I41" s="4" t="e">
        <f>VLOOKUP(A41,HOP!A:U,21,0)</f>
        <v>#N/A</v>
      </c>
      <c r="J41" s="4">
        <v>2.11</v>
      </c>
    </row>
    <row r="42" s="4" customFormat="1" spans="1:9">
      <c r="A42" s="5">
        <v>999222671301354</v>
      </c>
      <c r="B42" s="6">
        <v>44968</v>
      </c>
      <c r="C42" s="6">
        <v>44969</v>
      </c>
      <c r="D42" s="4">
        <v>210.12</v>
      </c>
      <c r="E42" s="4" t="str">
        <f>VLOOKUP(A42,HOP!A:L,12,0)</f>
        <v>210.12</v>
      </c>
      <c r="F42" s="4" t="str">
        <f>VLOOKUP(A42,HOP!A:C,3,0)</f>
        <v>3023897</v>
      </c>
      <c r="G42" s="4">
        <f t="shared" si="0"/>
        <v>0</v>
      </c>
      <c r="H42" s="4" t="str">
        <f t="shared" si="1"/>
        <v>，3023897</v>
      </c>
      <c r="I42" s="4" t="str">
        <f>VLOOKUP(A42,HOP!A:U,21,0)</f>
        <v>直采</v>
      </c>
    </row>
    <row r="44" spans="4:4">
      <c r="D44" s="4">
        <f>SUM(D2:D43)</f>
        <v>19460.89</v>
      </c>
    </row>
    <row r="47" spans="1:4">
      <c r="A47" s="4" t="s">
        <v>226</v>
      </c>
      <c r="C47" s="4">
        <v>1189.32</v>
      </c>
      <c r="D47" s="4">
        <v>1338.05</v>
      </c>
    </row>
    <row r="48" spans="1:4">
      <c r="A48" s="4" t="s">
        <v>227</v>
      </c>
      <c r="C48" s="4">
        <v>10692.87</v>
      </c>
      <c r="D48" s="4">
        <v>12030.08</v>
      </c>
    </row>
    <row r="49" spans="1:4">
      <c r="A49" s="4" t="s">
        <v>228</v>
      </c>
      <c r="C49" s="4">
        <v>7578.7</v>
      </c>
      <c r="D49" s="4">
        <v>8526.47</v>
      </c>
    </row>
    <row r="50" spans="1:4">
      <c r="A50" s="4" t="s">
        <v>229</v>
      </c>
      <c r="C50" s="4">
        <f>SUBTOTAL(9,C47:C49)</f>
        <v>19460.89</v>
      </c>
      <c r="D50" s="4">
        <f>SUBTOTAL(9,D47:D49)</f>
        <v>21894.6</v>
      </c>
    </row>
    <row r="51" spans="1:1">
      <c r="A51" s="4" t="s">
        <v>230</v>
      </c>
    </row>
  </sheetData>
  <autoFilter ref="A1:X42">
    <filterColumn colId="8">
      <filters>
        <filter val="直采"/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231</v>
      </c>
      <c r="B1" s="2" t="s">
        <v>232</v>
      </c>
      <c r="C1" s="2" t="s">
        <v>233</v>
      </c>
      <c r="D1" s="2" t="s">
        <v>234</v>
      </c>
      <c r="E1" s="2" t="s">
        <v>13</v>
      </c>
      <c r="F1" s="2" t="s">
        <v>5</v>
      </c>
      <c r="G1" s="2" t="s">
        <v>6</v>
      </c>
      <c r="H1" s="2" t="s">
        <v>235</v>
      </c>
      <c r="I1" s="2" t="s">
        <v>236</v>
      </c>
      <c r="J1" s="2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 t="s">
        <v>247</v>
      </c>
      <c r="U1" s="2" t="s">
        <v>248</v>
      </c>
      <c r="V1" s="2" t="s">
        <v>249</v>
      </c>
    </row>
    <row r="2" s="1" customFormat="1" spans="1:22">
      <c r="A2" s="3">
        <v>999222671301354</v>
      </c>
      <c r="B2" s="1" t="s">
        <v>250</v>
      </c>
      <c r="C2" s="1" t="s">
        <v>251</v>
      </c>
      <c r="D2" s="1" t="s">
        <v>252</v>
      </c>
      <c r="E2" s="1" t="s">
        <v>182</v>
      </c>
      <c r="F2" s="1" t="s">
        <v>250</v>
      </c>
      <c r="G2" s="1" t="s">
        <v>253</v>
      </c>
      <c r="H2" s="1" t="s">
        <v>254</v>
      </c>
      <c r="I2" s="1" t="s">
        <v>255</v>
      </c>
      <c r="J2" s="1" t="s">
        <v>256</v>
      </c>
      <c r="K2" s="1" t="s">
        <v>255</v>
      </c>
      <c r="L2" s="1" t="s">
        <v>255</v>
      </c>
      <c r="M2" s="1" t="s">
        <v>257</v>
      </c>
      <c r="N2" s="1" t="s">
        <v>257</v>
      </c>
      <c r="O2" s="1" t="s">
        <v>258</v>
      </c>
      <c r="P2" s="1" t="s">
        <v>259</v>
      </c>
      <c r="Q2" s="1" t="s">
        <v>260</v>
      </c>
      <c r="R2" s="1" t="s">
        <v>261</v>
      </c>
      <c r="S2" s="1" t="s">
        <v>262</v>
      </c>
      <c r="T2" s="1" t="s">
        <v>263</v>
      </c>
      <c r="U2" s="1" t="s">
        <v>264</v>
      </c>
      <c r="V2" s="1" t="s">
        <v>265</v>
      </c>
    </row>
    <row r="3" s="1" customFormat="1" spans="1:22">
      <c r="A3" s="3">
        <v>999222657669301</v>
      </c>
      <c r="B3" s="1" t="s">
        <v>250</v>
      </c>
      <c r="C3" s="1" t="s">
        <v>266</v>
      </c>
      <c r="D3" s="1" t="s">
        <v>267</v>
      </c>
      <c r="E3" s="1" t="s">
        <v>104</v>
      </c>
      <c r="F3" s="1" t="s">
        <v>250</v>
      </c>
      <c r="G3" s="1" t="s">
        <v>253</v>
      </c>
      <c r="H3" s="1" t="s">
        <v>254</v>
      </c>
      <c r="I3" s="1" t="s">
        <v>268</v>
      </c>
      <c r="J3" s="1" t="s">
        <v>256</v>
      </c>
      <c r="K3" s="1" t="s">
        <v>268</v>
      </c>
      <c r="L3" s="1" t="s">
        <v>268</v>
      </c>
      <c r="M3" s="1" t="s">
        <v>257</v>
      </c>
      <c r="N3" s="1" t="s">
        <v>257</v>
      </c>
      <c r="O3" s="1" t="s">
        <v>258</v>
      </c>
      <c r="P3" s="1" t="s">
        <v>259</v>
      </c>
      <c r="Q3" s="1" t="s">
        <v>260</v>
      </c>
      <c r="R3" s="1" t="s">
        <v>269</v>
      </c>
      <c r="S3" s="1" t="s">
        <v>262</v>
      </c>
      <c r="T3" s="1" t="s">
        <v>263</v>
      </c>
      <c r="U3" s="1" t="s">
        <v>270</v>
      </c>
      <c r="V3" s="1" t="s">
        <v>265</v>
      </c>
    </row>
    <row r="4" s="1" customFormat="1" spans="1:22">
      <c r="A4" s="3">
        <v>999222657474849</v>
      </c>
      <c r="B4" s="1" t="s">
        <v>250</v>
      </c>
      <c r="C4" s="1" t="s">
        <v>271</v>
      </c>
      <c r="D4" s="1" t="s">
        <v>272</v>
      </c>
      <c r="E4" s="1" t="s">
        <v>163</v>
      </c>
      <c r="F4" s="1" t="s">
        <v>250</v>
      </c>
      <c r="G4" s="1" t="s">
        <v>253</v>
      </c>
      <c r="H4" s="1" t="s">
        <v>254</v>
      </c>
      <c r="I4" s="1" t="s">
        <v>273</v>
      </c>
      <c r="J4" s="1" t="s">
        <v>256</v>
      </c>
      <c r="K4" s="1" t="s">
        <v>273</v>
      </c>
      <c r="L4" s="1" t="s">
        <v>273</v>
      </c>
      <c r="M4" s="1" t="s">
        <v>257</v>
      </c>
      <c r="N4" s="1" t="s">
        <v>257</v>
      </c>
      <c r="O4" s="1" t="s">
        <v>258</v>
      </c>
      <c r="P4" s="1" t="s">
        <v>259</v>
      </c>
      <c r="Q4" s="1" t="s">
        <v>260</v>
      </c>
      <c r="R4" s="1" t="s">
        <v>274</v>
      </c>
      <c r="S4" s="1" t="s">
        <v>262</v>
      </c>
      <c r="T4" s="1" t="s">
        <v>263</v>
      </c>
      <c r="U4" s="1" t="s">
        <v>270</v>
      </c>
      <c r="V4" s="1" t="s">
        <v>265</v>
      </c>
    </row>
    <row r="5" s="1" customFormat="1" spans="1:22">
      <c r="A5" s="3">
        <v>999222656636127</v>
      </c>
      <c r="B5" s="1" t="s">
        <v>250</v>
      </c>
      <c r="C5" s="1" t="s">
        <v>275</v>
      </c>
      <c r="D5" s="1" t="s">
        <v>276</v>
      </c>
      <c r="E5" s="1" t="s">
        <v>155</v>
      </c>
      <c r="F5" s="1" t="s">
        <v>250</v>
      </c>
      <c r="G5" s="1" t="s">
        <v>253</v>
      </c>
      <c r="H5" s="1" t="s">
        <v>254</v>
      </c>
      <c r="I5" s="1" t="s">
        <v>277</v>
      </c>
      <c r="J5" s="1" t="s">
        <v>256</v>
      </c>
      <c r="K5" s="1" t="s">
        <v>277</v>
      </c>
      <c r="L5" s="1" t="s">
        <v>277</v>
      </c>
      <c r="M5" s="1" t="s">
        <v>257</v>
      </c>
      <c r="N5" s="1" t="s">
        <v>257</v>
      </c>
      <c r="O5" s="1" t="s">
        <v>258</v>
      </c>
      <c r="P5" s="1" t="s">
        <v>259</v>
      </c>
      <c r="Q5" s="1" t="s">
        <v>260</v>
      </c>
      <c r="R5" s="1" t="s">
        <v>278</v>
      </c>
      <c r="S5" s="1" t="s">
        <v>262</v>
      </c>
      <c r="T5" s="1" t="s">
        <v>263</v>
      </c>
      <c r="U5" s="1" t="s">
        <v>270</v>
      </c>
      <c r="V5" s="1" t="s">
        <v>265</v>
      </c>
    </row>
    <row r="6" s="1" customFormat="1" spans="1:22">
      <c r="A6" s="3">
        <v>999222653722339</v>
      </c>
      <c r="B6" s="1" t="s">
        <v>250</v>
      </c>
      <c r="C6" s="1" t="s">
        <v>279</v>
      </c>
      <c r="D6" s="1" t="s">
        <v>280</v>
      </c>
      <c r="E6" s="1" t="s">
        <v>150</v>
      </c>
      <c r="F6" s="1" t="s">
        <v>250</v>
      </c>
      <c r="G6" s="1" t="s">
        <v>253</v>
      </c>
      <c r="H6" s="1" t="s">
        <v>254</v>
      </c>
      <c r="I6" s="1" t="s">
        <v>281</v>
      </c>
      <c r="J6" s="1" t="s">
        <v>256</v>
      </c>
      <c r="K6" s="1" t="s">
        <v>281</v>
      </c>
      <c r="L6" s="1" t="s">
        <v>281</v>
      </c>
      <c r="M6" s="1" t="s">
        <v>257</v>
      </c>
      <c r="N6" s="1" t="s">
        <v>257</v>
      </c>
      <c r="O6" s="1" t="s">
        <v>258</v>
      </c>
      <c r="P6" s="1" t="s">
        <v>259</v>
      </c>
      <c r="Q6" s="1" t="s">
        <v>260</v>
      </c>
      <c r="R6" s="1" t="s">
        <v>282</v>
      </c>
      <c r="S6" s="1" t="s">
        <v>262</v>
      </c>
      <c r="T6" s="1" t="s">
        <v>263</v>
      </c>
      <c r="U6" s="1" t="s">
        <v>270</v>
      </c>
      <c r="V6" s="1" t="s">
        <v>265</v>
      </c>
    </row>
    <row r="7" s="1" customFormat="1" spans="1:22">
      <c r="A7" s="3">
        <v>999222641263481</v>
      </c>
      <c r="B7" s="1" t="s">
        <v>283</v>
      </c>
      <c r="C7" s="1" t="s">
        <v>284</v>
      </c>
      <c r="D7" s="1" t="s">
        <v>267</v>
      </c>
      <c r="E7" s="1" t="s">
        <v>104</v>
      </c>
      <c r="F7" s="1" t="s">
        <v>283</v>
      </c>
      <c r="G7" s="1" t="s">
        <v>250</v>
      </c>
      <c r="H7" s="1" t="s">
        <v>254</v>
      </c>
      <c r="I7" s="1" t="s">
        <v>268</v>
      </c>
      <c r="J7" s="1" t="s">
        <v>256</v>
      </c>
      <c r="K7" s="1" t="s">
        <v>268</v>
      </c>
      <c r="L7" s="1" t="s">
        <v>268</v>
      </c>
      <c r="M7" s="1" t="s">
        <v>257</v>
      </c>
      <c r="N7" s="1" t="s">
        <v>257</v>
      </c>
      <c r="O7" s="1" t="s">
        <v>258</v>
      </c>
      <c r="P7" s="1" t="s">
        <v>259</v>
      </c>
      <c r="Q7" s="1" t="s">
        <v>260</v>
      </c>
      <c r="R7" s="1" t="s">
        <v>285</v>
      </c>
      <c r="S7" s="1" t="s">
        <v>262</v>
      </c>
      <c r="T7" s="1" t="s">
        <v>263</v>
      </c>
      <c r="U7" s="1" t="s">
        <v>270</v>
      </c>
      <c r="V7" s="1" t="s">
        <v>265</v>
      </c>
    </row>
    <row r="8" s="1" customFormat="1" spans="1:22">
      <c r="A8" s="3">
        <v>999222640712617</v>
      </c>
      <c r="B8" s="1" t="s">
        <v>283</v>
      </c>
      <c r="C8" s="1" t="s">
        <v>286</v>
      </c>
      <c r="D8" s="1" t="s">
        <v>267</v>
      </c>
      <c r="E8" s="1" t="s">
        <v>100</v>
      </c>
      <c r="F8" s="1" t="s">
        <v>283</v>
      </c>
      <c r="G8" s="1" t="s">
        <v>250</v>
      </c>
      <c r="H8" s="1" t="s">
        <v>254</v>
      </c>
      <c r="I8" s="1" t="s">
        <v>268</v>
      </c>
      <c r="J8" s="1" t="s">
        <v>256</v>
      </c>
      <c r="K8" s="1" t="s">
        <v>268</v>
      </c>
      <c r="L8" s="1" t="s">
        <v>268</v>
      </c>
      <c r="M8" s="1" t="s">
        <v>257</v>
      </c>
      <c r="N8" s="1" t="s">
        <v>257</v>
      </c>
      <c r="O8" s="1" t="s">
        <v>258</v>
      </c>
      <c r="P8" s="1" t="s">
        <v>259</v>
      </c>
      <c r="Q8" s="1" t="s">
        <v>260</v>
      </c>
      <c r="R8" s="1" t="s">
        <v>287</v>
      </c>
      <c r="S8" s="1" t="s">
        <v>262</v>
      </c>
      <c r="T8" s="1" t="s">
        <v>263</v>
      </c>
      <c r="U8" s="1" t="s">
        <v>270</v>
      </c>
      <c r="V8" s="1" t="s">
        <v>265</v>
      </c>
    </row>
    <row r="9" s="1" customFormat="1" spans="1:22">
      <c r="A9" s="3">
        <v>999222640643708</v>
      </c>
      <c r="B9" s="1" t="s">
        <v>283</v>
      </c>
      <c r="C9" s="1" t="s">
        <v>288</v>
      </c>
      <c r="D9" s="1" t="s">
        <v>267</v>
      </c>
      <c r="E9" s="1" t="s">
        <v>97</v>
      </c>
      <c r="F9" s="1" t="s">
        <v>283</v>
      </c>
      <c r="G9" s="1" t="s">
        <v>250</v>
      </c>
      <c r="H9" s="1" t="s">
        <v>254</v>
      </c>
      <c r="I9" s="1" t="s">
        <v>268</v>
      </c>
      <c r="J9" s="1" t="s">
        <v>256</v>
      </c>
      <c r="K9" s="1" t="s">
        <v>268</v>
      </c>
      <c r="L9" s="1" t="s">
        <v>268</v>
      </c>
      <c r="M9" s="1" t="s">
        <v>257</v>
      </c>
      <c r="N9" s="1" t="s">
        <v>257</v>
      </c>
      <c r="O9" s="1" t="s">
        <v>258</v>
      </c>
      <c r="P9" s="1" t="s">
        <v>259</v>
      </c>
      <c r="Q9" s="1" t="s">
        <v>260</v>
      </c>
      <c r="R9" s="1" t="s">
        <v>289</v>
      </c>
      <c r="S9" s="1" t="s">
        <v>262</v>
      </c>
      <c r="T9" s="1" t="s">
        <v>263</v>
      </c>
      <c r="U9" s="1" t="s">
        <v>270</v>
      </c>
      <c r="V9" s="1" t="s">
        <v>265</v>
      </c>
    </row>
    <row r="10" s="1" customFormat="1" spans="1:22">
      <c r="A10" s="3">
        <v>999222635603346</v>
      </c>
      <c r="B10" s="1" t="s">
        <v>283</v>
      </c>
      <c r="C10" s="1" t="s">
        <v>290</v>
      </c>
      <c r="D10" s="1" t="s">
        <v>291</v>
      </c>
      <c r="E10" s="1" t="s">
        <v>292</v>
      </c>
      <c r="F10" s="1" t="s">
        <v>250</v>
      </c>
      <c r="G10" s="1" t="s">
        <v>253</v>
      </c>
      <c r="H10" s="1" t="s">
        <v>254</v>
      </c>
      <c r="I10" s="1" t="s">
        <v>293</v>
      </c>
      <c r="J10" s="1" t="s">
        <v>256</v>
      </c>
      <c r="K10" s="1" t="s">
        <v>293</v>
      </c>
      <c r="L10" s="1" t="s">
        <v>293</v>
      </c>
      <c r="M10" s="1" t="s">
        <v>257</v>
      </c>
      <c r="N10" s="1" t="s">
        <v>257</v>
      </c>
      <c r="O10" s="1" t="s">
        <v>258</v>
      </c>
      <c r="P10" s="1" t="s">
        <v>259</v>
      </c>
      <c r="Q10" s="1" t="s">
        <v>260</v>
      </c>
      <c r="R10" s="1" t="s">
        <v>294</v>
      </c>
      <c r="S10" s="1" t="s">
        <v>262</v>
      </c>
      <c r="T10" s="1" t="s">
        <v>263</v>
      </c>
      <c r="U10" s="1" t="s">
        <v>264</v>
      </c>
      <c r="V10" s="1" t="s">
        <v>265</v>
      </c>
    </row>
    <row r="11" s="1" customFormat="1" spans="1:22">
      <c r="A11" s="3">
        <v>999222633102831</v>
      </c>
      <c r="B11" s="1" t="s">
        <v>283</v>
      </c>
      <c r="C11" s="1" t="s">
        <v>295</v>
      </c>
      <c r="D11" s="1" t="s">
        <v>276</v>
      </c>
      <c r="E11" s="1" t="s">
        <v>91</v>
      </c>
      <c r="F11" s="1" t="s">
        <v>283</v>
      </c>
      <c r="G11" s="1" t="s">
        <v>250</v>
      </c>
      <c r="H11" s="1" t="s">
        <v>254</v>
      </c>
      <c r="I11" s="1" t="s">
        <v>277</v>
      </c>
      <c r="J11" s="1" t="s">
        <v>256</v>
      </c>
      <c r="K11" s="1" t="s">
        <v>277</v>
      </c>
      <c r="L11" s="1" t="s">
        <v>277</v>
      </c>
      <c r="M11" s="1" t="s">
        <v>257</v>
      </c>
      <c r="N11" s="1" t="s">
        <v>257</v>
      </c>
      <c r="O11" s="1" t="s">
        <v>258</v>
      </c>
      <c r="P11" s="1" t="s">
        <v>259</v>
      </c>
      <c r="Q11" s="1" t="s">
        <v>260</v>
      </c>
      <c r="R11" s="1" t="s">
        <v>296</v>
      </c>
      <c r="S11" s="1" t="s">
        <v>262</v>
      </c>
      <c r="T11" s="1" t="s">
        <v>263</v>
      </c>
      <c r="U11" s="1" t="s">
        <v>270</v>
      </c>
      <c r="V11" s="1" t="s">
        <v>265</v>
      </c>
    </row>
    <row r="12" s="1" customFormat="1" spans="1:22">
      <c r="A12" s="3">
        <v>999222629836083</v>
      </c>
      <c r="B12" s="1" t="s">
        <v>283</v>
      </c>
      <c r="C12" s="1" t="s">
        <v>297</v>
      </c>
      <c r="D12" s="1" t="s">
        <v>298</v>
      </c>
      <c r="E12" s="1" t="s">
        <v>299</v>
      </c>
      <c r="F12" s="1" t="s">
        <v>250</v>
      </c>
      <c r="G12" s="1" t="s">
        <v>253</v>
      </c>
      <c r="H12" s="1" t="s">
        <v>254</v>
      </c>
      <c r="I12" s="1" t="s">
        <v>293</v>
      </c>
      <c r="J12" s="1" t="s">
        <v>256</v>
      </c>
      <c r="K12" s="1" t="s">
        <v>293</v>
      </c>
      <c r="L12" s="1" t="s">
        <v>293</v>
      </c>
      <c r="M12" s="1" t="s">
        <v>257</v>
      </c>
      <c r="N12" s="1" t="s">
        <v>257</v>
      </c>
      <c r="O12" s="1" t="s">
        <v>258</v>
      </c>
      <c r="P12" s="1" t="s">
        <v>259</v>
      </c>
      <c r="Q12" s="1" t="s">
        <v>260</v>
      </c>
      <c r="R12" s="1" t="s">
        <v>300</v>
      </c>
      <c r="S12" s="1" t="s">
        <v>262</v>
      </c>
      <c r="T12" s="1" t="s">
        <v>263</v>
      </c>
      <c r="U12" s="1" t="s">
        <v>264</v>
      </c>
      <c r="V12" s="1" t="s">
        <v>265</v>
      </c>
    </row>
    <row r="13" s="1" customFormat="1" spans="1:22">
      <c r="A13" s="3">
        <v>999222622939446</v>
      </c>
      <c r="B13" s="1" t="s">
        <v>301</v>
      </c>
      <c r="C13" s="1" t="s">
        <v>302</v>
      </c>
      <c r="D13" s="1" t="s">
        <v>303</v>
      </c>
      <c r="E13" s="1" t="s">
        <v>304</v>
      </c>
      <c r="F13" s="1" t="s">
        <v>301</v>
      </c>
      <c r="G13" s="1" t="s">
        <v>283</v>
      </c>
      <c r="H13" s="1" t="s">
        <v>254</v>
      </c>
      <c r="I13" s="1" t="s">
        <v>305</v>
      </c>
      <c r="J13" s="1" t="s">
        <v>256</v>
      </c>
      <c r="K13" s="1" t="s">
        <v>305</v>
      </c>
      <c r="L13" s="1" t="s">
        <v>305</v>
      </c>
      <c r="M13" s="1" t="s">
        <v>257</v>
      </c>
      <c r="N13" s="1" t="s">
        <v>257</v>
      </c>
      <c r="O13" s="1" t="s">
        <v>258</v>
      </c>
      <c r="P13" s="1" t="s">
        <v>259</v>
      </c>
      <c r="Q13" s="1" t="s">
        <v>260</v>
      </c>
      <c r="R13" s="1" t="s">
        <v>306</v>
      </c>
      <c r="S13" s="1" t="s">
        <v>262</v>
      </c>
      <c r="T13" s="1" t="s">
        <v>263</v>
      </c>
      <c r="U13" s="1" t="s">
        <v>270</v>
      </c>
      <c r="V13" s="1" t="s">
        <v>265</v>
      </c>
    </row>
    <row r="14" s="1" customFormat="1" spans="1:22">
      <c r="A14" s="3">
        <v>999222605028272</v>
      </c>
      <c r="B14" s="1" t="s">
        <v>307</v>
      </c>
      <c r="C14" s="1" t="s">
        <v>308</v>
      </c>
      <c r="D14" s="1" t="s">
        <v>291</v>
      </c>
      <c r="E14" s="1" t="s">
        <v>309</v>
      </c>
      <c r="F14" s="1" t="s">
        <v>283</v>
      </c>
      <c r="G14" s="1" t="s">
        <v>253</v>
      </c>
      <c r="H14" s="1" t="s">
        <v>254</v>
      </c>
      <c r="I14" s="1" t="s">
        <v>310</v>
      </c>
      <c r="J14" s="1" t="s">
        <v>256</v>
      </c>
      <c r="K14" s="1" t="s">
        <v>310</v>
      </c>
      <c r="L14" s="1" t="s">
        <v>310</v>
      </c>
      <c r="M14" s="1" t="s">
        <v>257</v>
      </c>
      <c r="N14" s="1" t="s">
        <v>257</v>
      </c>
      <c r="O14" s="1" t="s">
        <v>258</v>
      </c>
      <c r="P14" s="1" t="s">
        <v>259</v>
      </c>
      <c r="Q14" s="1" t="s">
        <v>260</v>
      </c>
      <c r="R14" s="1" t="s">
        <v>311</v>
      </c>
      <c r="S14" s="1" t="s">
        <v>262</v>
      </c>
      <c r="T14" s="1" t="s">
        <v>263</v>
      </c>
      <c r="U14" s="1" t="s">
        <v>264</v>
      </c>
      <c r="V14" s="1" t="s">
        <v>265</v>
      </c>
    </row>
    <row r="15" s="1" customFormat="1" spans="1:22">
      <c r="A15" s="3">
        <v>999222594566082</v>
      </c>
      <c r="B15" s="1" t="s">
        <v>307</v>
      </c>
      <c r="C15" s="1" t="s">
        <v>312</v>
      </c>
      <c r="D15" s="1" t="s">
        <v>313</v>
      </c>
      <c r="E15" s="1" t="s">
        <v>123</v>
      </c>
      <c r="F15" s="1" t="s">
        <v>250</v>
      </c>
      <c r="G15" s="1" t="s">
        <v>253</v>
      </c>
      <c r="H15" s="1" t="s">
        <v>254</v>
      </c>
      <c r="I15" s="1" t="s">
        <v>314</v>
      </c>
      <c r="J15" s="1" t="s">
        <v>256</v>
      </c>
      <c r="K15" s="1" t="s">
        <v>314</v>
      </c>
      <c r="L15" s="1" t="s">
        <v>314</v>
      </c>
      <c r="M15" s="1" t="s">
        <v>257</v>
      </c>
      <c r="N15" s="1" t="s">
        <v>257</v>
      </c>
      <c r="O15" s="1" t="s">
        <v>258</v>
      </c>
      <c r="P15" s="1" t="s">
        <v>259</v>
      </c>
      <c r="Q15" s="1" t="s">
        <v>260</v>
      </c>
      <c r="R15" s="1" t="s">
        <v>315</v>
      </c>
      <c r="S15" s="1" t="s">
        <v>262</v>
      </c>
      <c r="T15" s="1" t="s">
        <v>263</v>
      </c>
      <c r="U15" s="1" t="s">
        <v>270</v>
      </c>
      <c r="V15" s="1" t="s">
        <v>265</v>
      </c>
    </row>
    <row r="16" s="1" customFormat="1" spans="1:22">
      <c r="A16" s="3">
        <v>999222593396832</v>
      </c>
      <c r="B16" s="1" t="s">
        <v>307</v>
      </c>
      <c r="C16" s="1" t="s">
        <v>316</v>
      </c>
      <c r="D16" s="1" t="s">
        <v>317</v>
      </c>
      <c r="E16" s="1" t="s">
        <v>51</v>
      </c>
      <c r="F16" s="1" t="s">
        <v>301</v>
      </c>
      <c r="G16" s="1" t="s">
        <v>283</v>
      </c>
      <c r="H16" s="1" t="s">
        <v>254</v>
      </c>
      <c r="I16" s="1" t="s">
        <v>318</v>
      </c>
      <c r="J16" s="1" t="s">
        <v>256</v>
      </c>
      <c r="K16" s="1" t="s">
        <v>318</v>
      </c>
      <c r="L16" s="1" t="s">
        <v>318</v>
      </c>
      <c r="M16" s="1" t="s">
        <v>257</v>
      </c>
      <c r="N16" s="1" t="s">
        <v>257</v>
      </c>
      <c r="O16" s="1" t="s">
        <v>258</v>
      </c>
      <c r="P16" s="1" t="s">
        <v>259</v>
      </c>
      <c r="Q16" s="1" t="s">
        <v>260</v>
      </c>
      <c r="R16" s="1" t="s">
        <v>319</v>
      </c>
      <c r="S16" s="1" t="s">
        <v>262</v>
      </c>
      <c r="T16" s="1" t="s">
        <v>263</v>
      </c>
      <c r="U16" s="1" t="s">
        <v>270</v>
      </c>
      <c r="V16" s="1" t="s">
        <v>265</v>
      </c>
    </row>
    <row r="17" s="1" customFormat="1" spans="1:22">
      <c r="A17" s="3">
        <v>999222593168269</v>
      </c>
      <c r="B17" s="1" t="s">
        <v>307</v>
      </c>
      <c r="C17" s="1" t="s">
        <v>320</v>
      </c>
      <c r="D17" s="1" t="s">
        <v>321</v>
      </c>
      <c r="E17" s="1" t="s">
        <v>322</v>
      </c>
      <c r="F17" s="1" t="s">
        <v>307</v>
      </c>
      <c r="G17" s="1" t="s">
        <v>283</v>
      </c>
      <c r="H17" s="1" t="s">
        <v>254</v>
      </c>
      <c r="I17" s="1" t="s">
        <v>323</v>
      </c>
      <c r="J17" s="1" t="s">
        <v>256</v>
      </c>
      <c r="K17" s="1" t="s">
        <v>323</v>
      </c>
      <c r="L17" s="1" t="s">
        <v>323</v>
      </c>
      <c r="M17" s="1" t="s">
        <v>257</v>
      </c>
      <c r="N17" s="1" t="s">
        <v>257</v>
      </c>
      <c r="O17" s="1" t="s">
        <v>258</v>
      </c>
      <c r="P17" s="1" t="s">
        <v>259</v>
      </c>
      <c r="Q17" s="1" t="s">
        <v>260</v>
      </c>
      <c r="R17" s="1" t="s">
        <v>324</v>
      </c>
      <c r="S17" s="1" t="s">
        <v>262</v>
      </c>
      <c r="T17" s="1" t="s">
        <v>263</v>
      </c>
      <c r="U17" s="1" t="s">
        <v>270</v>
      </c>
      <c r="V17" s="1" t="s">
        <v>265</v>
      </c>
    </row>
    <row r="18" s="1" customFormat="1" spans="1:22">
      <c r="A18" s="3">
        <v>999222589239691</v>
      </c>
      <c r="B18" s="1" t="s">
        <v>307</v>
      </c>
      <c r="C18" s="1" t="s">
        <v>325</v>
      </c>
      <c r="D18" s="1" t="s">
        <v>276</v>
      </c>
      <c r="E18" s="1" t="s">
        <v>39</v>
      </c>
      <c r="F18" s="1" t="s">
        <v>301</v>
      </c>
      <c r="G18" s="1" t="s">
        <v>283</v>
      </c>
      <c r="H18" s="1" t="s">
        <v>254</v>
      </c>
      <c r="I18" s="1" t="s">
        <v>326</v>
      </c>
      <c r="J18" s="1" t="s">
        <v>256</v>
      </c>
      <c r="K18" s="1" t="s">
        <v>326</v>
      </c>
      <c r="L18" s="1" t="s">
        <v>326</v>
      </c>
      <c r="M18" s="1" t="s">
        <v>257</v>
      </c>
      <c r="N18" s="1" t="s">
        <v>257</v>
      </c>
      <c r="O18" s="1" t="s">
        <v>258</v>
      </c>
      <c r="P18" s="1" t="s">
        <v>259</v>
      </c>
      <c r="Q18" s="1" t="s">
        <v>260</v>
      </c>
      <c r="R18" s="1" t="s">
        <v>327</v>
      </c>
      <c r="S18" s="1" t="s">
        <v>262</v>
      </c>
      <c r="T18" s="1" t="s">
        <v>263</v>
      </c>
      <c r="U18" s="1" t="s">
        <v>270</v>
      </c>
      <c r="V18" s="1" t="s">
        <v>265</v>
      </c>
    </row>
    <row r="19" s="1" customFormat="1" spans="1:22">
      <c r="A19" s="3">
        <v>999222571061829</v>
      </c>
      <c r="B19" s="1" t="s">
        <v>328</v>
      </c>
      <c r="C19" s="1" t="s">
        <v>329</v>
      </c>
      <c r="D19" s="1" t="s">
        <v>280</v>
      </c>
      <c r="E19" s="1" t="s">
        <v>117</v>
      </c>
      <c r="F19" s="1" t="s">
        <v>250</v>
      </c>
      <c r="G19" s="1" t="s">
        <v>253</v>
      </c>
      <c r="H19" s="1" t="s">
        <v>254</v>
      </c>
      <c r="I19" s="1" t="s">
        <v>330</v>
      </c>
      <c r="J19" s="1" t="s">
        <v>256</v>
      </c>
      <c r="K19" s="1" t="s">
        <v>330</v>
      </c>
      <c r="L19" s="1" t="s">
        <v>330</v>
      </c>
      <c r="M19" s="1" t="s">
        <v>257</v>
      </c>
      <c r="N19" s="1" t="s">
        <v>257</v>
      </c>
      <c r="O19" s="1" t="s">
        <v>258</v>
      </c>
      <c r="P19" s="1" t="s">
        <v>259</v>
      </c>
      <c r="Q19" s="1" t="s">
        <v>260</v>
      </c>
      <c r="R19" s="1" t="s">
        <v>331</v>
      </c>
      <c r="S19" s="1" t="s">
        <v>262</v>
      </c>
      <c r="T19" s="1" t="s">
        <v>263</v>
      </c>
      <c r="U19" s="1" t="s">
        <v>270</v>
      </c>
      <c r="V19" s="1" t="s">
        <v>265</v>
      </c>
    </row>
    <row r="20" s="1" customFormat="1" spans="1:22">
      <c r="A20" s="3">
        <v>999222559251618</v>
      </c>
      <c r="B20" s="1" t="s">
        <v>332</v>
      </c>
      <c r="C20" s="1" t="s">
        <v>333</v>
      </c>
      <c r="D20" s="1" t="s">
        <v>334</v>
      </c>
      <c r="E20" s="1" t="s">
        <v>81</v>
      </c>
      <c r="F20" s="1" t="s">
        <v>301</v>
      </c>
      <c r="G20" s="1" t="s">
        <v>250</v>
      </c>
      <c r="H20" s="1" t="s">
        <v>254</v>
      </c>
      <c r="I20" s="1" t="s">
        <v>335</v>
      </c>
      <c r="J20" s="1" t="s">
        <v>256</v>
      </c>
      <c r="K20" s="1" t="s">
        <v>335</v>
      </c>
      <c r="L20" s="1" t="s">
        <v>335</v>
      </c>
      <c r="M20" s="1" t="s">
        <v>257</v>
      </c>
      <c r="N20" s="1" t="s">
        <v>257</v>
      </c>
      <c r="O20" s="1" t="s">
        <v>258</v>
      </c>
      <c r="P20" s="1" t="s">
        <v>259</v>
      </c>
      <c r="Q20" s="1" t="s">
        <v>260</v>
      </c>
      <c r="R20" s="1" t="s">
        <v>336</v>
      </c>
      <c r="S20" s="1" t="s">
        <v>262</v>
      </c>
      <c r="T20" s="1" t="s">
        <v>263</v>
      </c>
      <c r="U20" s="1" t="s">
        <v>270</v>
      </c>
      <c r="V20" s="1" t="s">
        <v>265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2023-02-27T01:30:38Z</dcterms:created>
  <dcterms:modified xsi:type="dcterms:W3CDTF">2023-02-27T01:53:58Z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171B07B66D15448E9C07B638C9C0F733</vt:lpwstr>
  </property>
  <property fmtid="{D5CDD505-2E9C-101B-9397-08002B2CF9AE}" pid="3" name="KSOProductBuildVer">
    <vt:lpwstr>2052-11.1.0.13703</vt:lpwstr>
  </property>
</Properties>
</file>