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<sst xmlns="http://schemas.openxmlformats.org/spreadsheetml/2006/main" count="376" uniqueCount="167">
  <si>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</si>
  <si>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</si>
  <si>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</si>
  <si>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</si>
  <si>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</si>
  <si>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</si>
  <si>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</si>
  <si>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</si>
  <si>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</si>
  <si>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</si>
  <si>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</si>
  <si>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</si>
  <si>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</si>
  <si>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</si>
  <si>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</si>
  <si>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</si>
  <si>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</si>
  <si>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</si>
  <si>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</si>
  <si>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</si>
  <si>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</si>
  <si>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</si>
  <si>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</si>
  <si>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</si>
  <si>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</si>
  <si>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999222424301578	</t>
  </si>
  <si>
    <t>Ctrip</t>
  </si>
  <si>
    <t>正常</t>
  </si>
  <si>
    <t>[南京]全季酒店(南京夫子庙三山街店)(93871449)</t>
  </si>
  <si>
    <t>高级大床房&lt;至多8间&gt;&lt;2人入住&gt;</t>
  </si>
  <si>
    <t>CNY</t>
  </si>
  <si>
    <t>武晓宇</t>
  </si>
  <si>
    <t>CA13744230301CNY</t>
  </si>
  <si>
    <t>未提现</t>
  </si>
  <si>
    <t>携程开票</t>
  </si>
  <si>
    <t xml:space="preserve">2989179	</t>
  </si>
  <si>
    <t xml:space="preserve">R9001390107781880001	</t>
  </si>
  <si>
    <t xml:space="preserve">999222505269860	</t>
  </si>
  <si>
    <t>[西安]汉庭优佳酒店(西安航天城地铁站店)(80248962)</t>
  </si>
  <si>
    <t>双床房&lt;2人入住&gt;</t>
  </si>
  <si>
    <t>王亚娟</t>
  </si>
  <si>
    <t xml:space="preserve">3001012	</t>
  </si>
  <si>
    <t xml:space="preserve">R7101993108150054001	</t>
  </si>
  <si>
    <t xml:space="preserve">999222578643856	</t>
  </si>
  <si>
    <t>[台北]台北南阳街一号旅店(NYS Loft Hotel)(80941653)</t>
  </si>
  <si>
    <t>标准双人间 - 无窗&lt;至多8间&gt;&lt;2人入住&gt;</t>
  </si>
  <si>
    <t>TSAISHIHCHUNG/SHIHCHUNG</t>
  </si>
  <si>
    <t xml:space="preserve">3011822	</t>
  </si>
  <si>
    <t xml:space="preserve">-1452978391	</t>
  </si>
  <si>
    <t xml:space="preserve">999222594427317	</t>
  </si>
  <si>
    <t>[深圳]汉庭酒店(深圳南山地铁站店)(76438889)</t>
  </si>
  <si>
    <t>大床房&lt;至多8间&gt;&lt;2人入住&gt;</t>
  </si>
  <si>
    <t>林珍宇</t>
  </si>
  <si>
    <t xml:space="preserve">3014044	</t>
  </si>
  <si>
    <t xml:space="preserve">R5180543108570960001	</t>
  </si>
  <si>
    <t xml:space="preserve">999222621609971	</t>
  </si>
  <si>
    <t>[高雄]高雄现代大饭店(Modern Plaza Hotel)(80942266)</t>
  </si>
  <si>
    <t>标准双人房&lt;至多8间&gt;&lt;2人入住&gt;</t>
  </si>
  <si>
    <t>WU QING HUN/WU QING HUN</t>
  </si>
  <si>
    <t xml:space="preserve">3017525	</t>
  </si>
  <si>
    <t xml:space="preserve">	</t>
  </si>
  <si>
    <t xml:space="preserve">999222677657302	</t>
  </si>
  <si>
    <t>[台南]枫华沐月台南行馆(Maple Hotel)(80941671)</t>
  </si>
  <si>
    <t>Lin/Yun Shu,Lin/Yun Shu</t>
  </si>
  <si>
    <t xml:space="preserve">125658	</t>
  </si>
  <si>
    <t xml:space="preserve">999222689948421	</t>
  </si>
  <si>
    <t>奢华双床房&lt;至多8间&gt;&lt;2人入住&gt;</t>
  </si>
  <si>
    <t>Chang/kuangyu,Chang/kuangyu</t>
  </si>
  <si>
    <t xml:space="preserve">3026530	</t>
  </si>
  <si>
    <t xml:space="preserve">125699	</t>
  </si>
  <si>
    <t xml:space="preserve">999222690816261	</t>
  </si>
  <si>
    <t>[深圳]迎商酒店(深圳罗湖东门店)(83900515)</t>
  </si>
  <si>
    <t>舒适大床房&lt;至多8间&gt;&lt;2人入住&gt;</t>
  </si>
  <si>
    <t>唐芝威</t>
  </si>
  <si>
    <t xml:space="preserve">3026715	</t>
  </si>
  <si>
    <t>取消</t>
  </si>
  <si>
    <t xml:space="preserve">999222691145531	</t>
  </si>
  <si>
    <t>[贵阳]宜尚酒店(贵阳黔灵山店)(80247049)</t>
  </si>
  <si>
    <t>特惠大床房&lt;至多8间&gt;&lt;2人入住&gt;</t>
  </si>
  <si>
    <t>李敏</t>
  </si>
  <si>
    <t xml:space="preserve">R_0851039_2613786	</t>
  </si>
  <si>
    <t xml:space="preserve">999222704157784	</t>
  </si>
  <si>
    <t>[深圳]深圳弘都酒店(83902242)</t>
  </si>
  <si>
    <t>苏颖婷</t>
  </si>
  <si>
    <t xml:space="preserve">3028104	</t>
  </si>
  <si>
    <t xml:space="preserve">459393	</t>
  </si>
  <si>
    <t>，</t>
  </si>
  <si>
    <t xml:space="preserve"> 4070 CNY</t>
  </si>
  <si>
    <t xml:space="preserve">A230301092008481 </t>
  </si>
  <si>
    <t>总计：4070元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</si>
  <si>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</si>
  <si>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</si>
  <si>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</si>
  <si>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</si>
  <si>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</si>
  <si>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</si>
  <si>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</si>
  <si>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</si>
  <si>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</si>
  <si>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</si>
  <si>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</si>
  <si>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</si>
  <si>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</si>
  <si>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</si>
  <si>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</si>
  <si>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</si>
  <si>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</si>
  <si>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</si>
  <si>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</si>
  <si>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2023-02-13</t>
  </si>
  <si>
    <t>3028104</t>
  </si>
  <si>
    <t>深圳弘都酒店</t>
  </si>
  <si>
    <t>2023-02-14</t>
  </si>
  <si>
    <t>退房日月结</t>
  </si>
  <si>
    <t>352.00</t>
  </si>
  <si>
    <t>RMB</t>
  </si>
  <si>
    <t>0</t>
  </si>
  <si>
    <t>0.00</t>
  </si>
  <si>
    <t>携程汇登国内直连</t>
  </si>
  <si>
    <t>01.011264</t>
  </si>
  <si>
    <t>2023-02-13 18:16:19</t>
  </si>
  <si>
    <t>否</t>
  </si>
  <si>
    <t>广州汇登信息科技有限公司</t>
  </si>
  <si>
    <t>直连</t>
  </si>
  <si>
    <t>中国</t>
  </si>
  <si>
    <t>3026807</t>
  </si>
  <si>
    <t>宜尚酒店(贵阳黔灵山店)</t>
  </si>
  <si>
    <t>170.00</t>
  </si>
  <si>
    <t>2023-02-13 08:19:41</t>
  </si>
  <si>
    <t>3026530</t>
  </si>
  <si>
    <t>枫华沐月台南行馆</t>
  </si>
  <si>
    <t>Chang kuangyu,Chang kuangyu</t>
  </si>
  <si>
    <t>297.00</t>
  </si>
  <si>
    <t>2023-02-13 00:55:46</t>
  </si>
  <si>
    <t>2023-02-12</t>
  </si>
  <si>
    <t>3024933</t>
  </si>
  <si>
    <t>Lin Yun Shu,Lin Yun Shu</t>
  </si>
  <si>
    <t>237.00</t>
  </si>
  <si>
    <t>2023-02-12 13:55:52</t>
  </si>
  <si>
    <t>2023-02-09</t>
  </si>
  <si>
    <t>3017525</t>
  </si>
  <si>
    <t>现代商务旅馆</t>
  </si>
  <si>
    <t>WU QING HUN WU QING HUN</t>
  </si>
  <si>
    <t>909.00</t>
  </si>
  <si>
    <t>2023-02-09 18:39:57</t>
  </si>
  <si>
    <t>2023-02-08</t>
  </si>
  <si>
    <t>3014044</t>
  </si>
  <si>
    <t>汉庭酒店(深圳南山地铁站店)</t>
  </si>
  <si>
    <t>558.00</t>
  </si>
  <si>
    <t>2023-02-08 14:36:02</t>
  </si>
  <si>
    <t>2023-02-07</t>
  </si>
  <si>
    <t>3011822</t>
  </si>
  <si>
    <t>台北南阳街一号旅店</t>
  </si>
  <si>
    <t>TSAISHIHCHUNG SHIHCHUNG</t>
  </si>
  <si>
    <t>388.00</t>
  </si>
  <si>
    <t>2023-02-07 17:43:20</t>
  </si>
  <si>
    <t>2023-02-03</t>
  </si>
  <si>
    <t>3001012</t>
  </si>
  <si>
    <t>汉庭优佳酒店(西安航天城地铁站店)</t>
  </si>
  <si>
    <t>229.00</t>
  </si>
  <si>
    <t>2023-02-03 17:40:56</t>
  </si>
  <si>
    <t>2023-01-30</t>
  </si>
  <si>
    <t>2989179</t>
  </si>
  <si>
    <t>全季酒店(南京夫子庙三山街店)</t>
  </si>
  <si>
    <t>2023-02-11</t>
  </si>
  <si>
    <t>930.00</t>
  </si>
  <si>
    <t>2023-01-30 11:24:42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</si>
</sst>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44968</v>
      </c>
      <c r="G2" s="6">
        <v>44971</v>
      </c>
      <c r="H2" s="4">
        <v>1</v>
      </c>
      <c r="I2" s="4">
        <v>3</v>
      </c>
      <c r="J2" s="4">
        <v>3</v>
      </c>
      <c r="K2" s="4" t="s">
        <v>30</v>
      </c>
      <c r="L2" s="4">
        <v>930</v>
      </c>
      <c r="M2" s="4">
        <v>930</v>
      </c>
      <c r="N2" s="4" t="s">
        <v>31</v>
      </c>
      <c r="O2" s="4" t="s">
        <v>32</v>
      </c>
      <c r="P2" s="4" t="s">
        <v>33</v>
      </c>
      <c r="Q2" s="4">
        <v>0</v>
      </c>
      <c r="R2" s="7">
        <v>44956</v>
      </c>
      <c r="S2" s="6">
        <v>44986</v>
      </c>
      <c r="T2" s="4" t="s">
        <v>34</v>
      </c>
      <c r="U2" s="4">
        <v>930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44970</v>
      </c>
      <c r="G3" s="6">
        <v>44971</v>
      </c>
      <c r="H3" s="4">
        <v>1</v>
      </c>
      <c r="I3" s="4">
        <v>1</v>
      </c>
      <c r="J3" s="4">
        <v>1</v>
      </c>
      <c r="K3" s="4" t="s">
        <v>30</v>
      </c>
      <c r="L3" s="4">
        <v>229</v>
      </c>
      <c r="M3" s="4">
        <v>229</v>
      </c>
      <c r="N3" s="4" t="s">
        <v>40</v>
      </c>
      <c r="O3" s="4" t="s">
        <v>32</v>
      </c>
      <c r="P3" s="4" t="s">
        <v>33</v>
      </c>
      <c r="Q3" s="4">
        <v>0</v>
      </c>
      <c r="R3" s="7">
        <v>44960</v>
      </c>
      <c r="S3" s="6">
        <v>44986</v>
      </c>
      <c r="T3" s="4" t="s">
        <v>34</v>
      </c>
      <c r="U3" s="4">
        <v>229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44970</v>
      </c>
      <c r="G4" s="6">
        <v>44971</v>
      </c>
      <c r="H4" s="4">
        <v>1</v>
      </c>
      <c r="I4" s="4">
        <v>1</v>
      </c>
      <c r="J4" s="4">
        <v>1</v>
      </c>
      <c r="K4" s="4" t="s">
        <v>30</v>
      </c>
      <c r="L4" s="4">
        <v>388</v>
      </c>
      <c r="M4" s="4">
        <v>388</v>
      </c>
      <c r="N4" s="4" t="s">
        <v>46</v>
      </c>
      <c r="O4" s="4" t="s">
        <v>32</v>
      </c>
      <c r="P4" s="4" t="s">
        <v>33</v>
      </c>
      <c r="Q4" s="4">
        <v>0</v>
      </c>
      <c r="R4" s="7">
        <v>44964</v>
      </c>
      <c r="S4" s="6">
        <v>44986</v>
      </c>
      <c r="T4" s="4" t="s">
        <v>34</v>
      </c>
      <c r="U4" s="4">
        <v>388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44969</v>
      </c>
      <c r="G5" s="6">
        <v>44971</v>
      </c>
      <c r="H5" s="4">
        <v>1</v>
      </c>
      <c r="I5" s="4">
        <v>2</v>
      </c>
      <c r="J5" s="4">
        <v>2</v>
      </c>
      <c r="K5" s="4" t="s">
        <v>30</v>
      </c>
      <c r="L5" s="4">
        <v>558</v>
      </c>
      <c r="M5" s="4">
        <v>558</v>
      </c>
      <c r="N5" s="4" t="s">
        <v>52</v>
      </c>
      <c r="O5" s="4" t="s">
        <v>32</v>
      </c>
      <c r="P5" s="4" t="s">
        <v>33</v>
      </c>
      <c r="Q5" s="4">
        <v>0</v>
      </c>
      <c r="R5" s="7">
        <v>44965</v>
      </c>
      <c r="S5" s="6">
        <v>44986</v>
      </c>
      <c r="T5" s="4" t="s">
        <v>34</v>
      </c>
      <c r="U5" s="4">
        <v>558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44966</v>
      </c>
      <c r="G6" s="6">
        <v>44971</v>
      </c>
      <c r="H6" s="4">
        <v>1</v>
      </c>
      <c r="I6" s="4">
        <v>5</v>
      </c>
      <c r="J6" s="4">
        <v>5</v>
      </c>
      <c r="K6" s="4" t="s">
        <v>30</v>
      </c>
      <c r="L6" s="4">
        <v>909</v>
      </c>
      <c r="M6" s="4">
        <v>909</v>
      </c>
      <c r="N6" s="4" t="s">
        <v>58</v>
      </c>
      <c r="O6" s="4" t="s">
        <v>32</v>
      </c>
      <c r="P6" s="4" t="s">
        <v>33</v>
      </c>
      <c r="Q6" s="4">
        <v>0</v>
      </c>
      <c r="R6" s="7">
        <v>44966</v>
      </c>
      <c r="S6" s="6">
        <v>44986</v>
      </c>
      <c r="T6" s="4" t="s">
        <v>34</v>
      </c>
      <c r="U6" s="4">
        <v>909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57</v>
      </c>
      <c r="F7" s="6">
        <v>44970</v>
      </c>
      <c r="G7" s="6">
        <v>44971</v>
      </c>
      <c r="H7" s="4">
        <v>1</v>
      </c>
      <c r="I7" s="4">
        <v>1</v>
      </c>
      <c r="J7" s="4">
        <v>1</v>
      </c>
      <c r="K7" s="4" t="s">
        <v>30</v>
      </c>
      <c r="L7" s="4">
        <v>237</v>
      </c>
      <c r="M7" s="4">
        <v>237</v>
      </c>
      <c r="N7" s="4" t="s">
        <v>63</v>
      </c>
      <c r="O7" s="4" t="s">
        <v>32</v>
      </c>
      <c r="P7" s="4" t="s">
        <v>33</v>
      </c>
      <c r="Q7" s="4">
        <v>0</v>
      </c>
      <c r="R7" s="7">
        <v>44969</v>
      </c>
      <c r="S7" s="6">
        <v>44986</v>
      </c>
      <c r="T7" s="4" t="s">
        <v>34</v>
      </c>
      <c r="U7" s="4">
        <v>237</v>
      </c>
      <c r="V7" s="4">
        <v>0</v>
      </c>
      <c r="W7" s="4">
        <v>0</v>
      </c>
      <c r="X7" s="4" t="s">
        <v>60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62</v>
      </c>
      <c r="E8" s="4" t="s">
        <v>66</v>
      </c>
      <c r="F8" s="6">
        <v>44970</v>
      </c>
      <c r="G8" s="6">
        <v>44971</v>
      </c>
      <c r="H8" s="4">
        <v>1</v>
      </c>
      <c r="I8" s="4">
        <v>1</v>
      </c>
      <c r="J8" s="4">
        <v>1</v>
      </c>
      <c r="K8" s="4" t="s">
        <v>30</v>
      </c>
      <c r="L8" s="4">
        <v>297</v>
      </c>
      <c r="M8" s="4">
        <v>297</v>
      </c>
      <c r="N8" s="4" t="s">
        <v>67</v>
      </c>
      <c r="O8" s="4" t="s">
        <v>32</v>
      </c>
      <c r="P8" s="4" t="s">
        <v>33</v>
      </c>
      <c r="Q8" s="4">
        <v>0</v>
      </c>
      <c r="R8" s="7">
        <v>44970</v>
      </c>
      <c r="S8" s="6">
        <v>44986</v>
      </c>
      <c r="T8" s="4" t="s">
        <v>34</v>
      </c>
      <c r="U8" s="4">
        <v>297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44970</v>
      </c>
      <c r="G9" s="6">
        <v>44971</v>
      </c>
      <c r="H9" s="4">
        <v>1</v>
      </c>
      <c r="I9" s="4">
        <v>1</v>
      </c>
      <c r="J9" s="4">
        <v>1</v>
      </c>
      <c r="K9" s="4" t="s">
        <v>30</v>
      </c>
      <c r="L9" s="4">
        <v>147</v>
      </c>
      <c r="M9" s="4">
        <v>147</v>
      </c>
      <c r="N9" s="4" t="s">
        <v>73</v>
      </c>
      <c r="O9" s="4" t="s">
        <v>32</v>
      </c>
      <c r="P9" s="4" t="s">
        <v>33</v>
      </c>
      <c r="Q9" s="4">
        <v>0</v>
      </c>
      <c r="R9" s="7">
        <v>44970</v>
      </c>
      <c r="S9" s="6">
        <v>44986</v>
      </c>
      <c r="T9" s="4" t="s">
        <v>34</v>
      </c>
      <c r="U9" s="4">
        <v>147</v>
      </c>
      <c r="V9" s="4">
        <v>0</v>
      </c>
      <c r="W9" s="4">
        <v>0</v>
      </c>
      <c r="X9" s="4" t="s">
        <v>74</v>
      </c>
      <c r="Y9" s="4" t="s">
        <v>60</v>
      </c>
    </row>
    <row r="10" s="4" customFormat="1" spans="1:25">
      <c r="A10" s="4" t="s">
        <v>70</v>
      </c>
      <c r="B10" s="4" t="s">
        <v>26</v>
      </c>
      <c r="C10" s="4" t="s">
        <v>75</v>
      </c>
      <c r="D10" s="4" t="s">
        <v>71</v>
      </c>
      <c r="E10" s="4" t="s">
        <v>72</v>
      </c>
      <c r="F10" s="6">
        <v>44970</v>
      </c>
      <c r="G10" s="6">
        <v>44971</v>
      </c>
      <c r="H10" s="4">
        <v>1</v>
      </c>
      <c r="I10" s="4">
        <v>1</v>
      </c>
      <c r="J10" s="4">
        <v>1</v>
      </c>
      <c r="K10" s="4" t="s">
        <v>30</v>
      </c>
      <c r="L10" s="4">
        <v>-147</v>
      </c>
      <c r="M10" s="4">
        <v>-147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44970</v>
      </c>
      <c r="S10" s="6">
        <v>44986</v>
      </c>
      <c r="T10" s="4" t="s">
        <v>34</v>
      </c>
      <c r="U10" s="4">
        <v>-147</v>
      </c>
      <c r="V10" s="4">
        <v>0</v>
      </c>
      <c r="W10" s="4">
        <v>0</v>
      </c>
      <c r="X10" s="4" t="s">
        <v>74</v>
      </c>
      <c r="Y10" s="4" t="s">
        <v>60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44970</v>
      </c>
      <c r="G11" s="6">
        <v>44971</v>
      </c>
      <c r="H11" s="4">
        <v>1</v>
      </c>
      <c r="I11" s="4">
        <v>1</v>
      </c>
      <c r="J11" s="4">
        <v>1</v>
      </c>
      <c r="K11" s="4" t="s">
        <v>30</v>
      </c>
      <c r="L11" s="4">
        <v>170</v>
      </c>
      <c r="M11" s="4">
        <v>170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44970</v>
      </c>
      <c r="S11" s="6">
        <v>44986</v>
      </c>
      <c r="T11" s="4" t="s">
        <v>34</v>
      </c>
      <c r="U11" s="4">
        <v>170</v>
      </c>
      <c r="V11" s="4">
        <v>0</v>
      </c>
      <c r="W11" s="4">
        <v>0</v>
      </c>
      <c r="X11" s="4" t="s">
        <v>60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72</v>
      </c>
      <c r="F12" s="6">
        <v>44970</v>
      </c>
      <c r="G12" s="6">
        <v>44971</v>
      </c>
      <c r="H12" s="4">
        <v>1</v>
      </c>
      <c r="I12" s="4">
        <v>1</v>
      </c>
      <c r="J12" s="4">
        <v>1</v>
      </c>
      <c r="K12" s="4" t="s">
        <v>30</v>
      </c>
      <c r="L12" s="4">
        <v>352</v>
      </c>
      <c r="M12" s="4">
        <v>352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44970</v>
      </c>
      <c r="S12" s="6">
        <v>44986</v>
      </c>
      <c r="T12" s="4" t="s">
        <v>34</v>
      </c>
      <c r="U12" s="4">
        <v>352</v>
      </c>
      <c r="V12" s="4">
        <v>0</v>
      </c>
      <c r="W12" s="4">
        <v>0</v>
      </c>
      <c r="X12" s="4" t="s">
        <v>84</v>
      </c>
      <c r="Y12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spans="1:9">
      <c r="A2" s="5">
        <v>999222424301578</v>
      </c>
      <c r="B2" s="6">
        <v>44968</v>
      </c>
      <c r="C2" s="6">
        <v>44971</v>
      </c>
      <c r="D2" s="4">
        <v>930</v>
      </c>
      <c r="E2" s="4" t="str">
        <f>VLOOKUP(A2,HOP!A:L,12,0)</f>
        <v>930.00</v>
      </c>
      <c r="F2" s="4" t="str">
        <f>VLOOKUP(A2,HOP!A:C,3,0)</f>
        <v>2989179</v>
      </c>
      <c r="G2" s="4">
        <f>D2-E2</f>
        <v>0</v>
      </c>
      <c r="H2" s="4" t="str">
        <f>$H$1&amp;F2</f>
        <v>，2989179</v>
      </c>
      <c r="I2" s="4" t="str">
        <f>VLOOKUP(A2,HOP!A:U,21,0)</f>
        <v>直连</v>
      </c>
    </row>
    <row r="3" s="4" customFormat="1" spans="1:9">
      <c r="A3" s="5">
        <v>999222505269860</v>
      </c>
      <c r="B3" s="6">
        <v>44970</v>
      </c>
      <c r="C3" s="6">
        <v>44971</v>
      </c>
      <c r="D3" s="4">
        <v>229</v>
      </c>
      <c r="E3" s="4" t="str">
        <f>VLOOKUP(A3,HOP!A:L,12,0)</f>
        <v>229.00</v>
      </c>
      <c r="F3" s="4" t="str">
        <f>VLOOKUP(A3,HOP!A:C,3,0)</f>
        <v>3001012</v>
      </c>
      <c r="G3" s="4">
        <f t="shared" ref="G3:G11" si="0">D3-E3</f>
        <v>0</v>
      </c>
      <c r="H3" s="4" t="str">
        <f t="shared" ref="H3:H11" si="1">$H$1&amp;F3</f>
        <v>，3001012</v>
      </c>
      <c r="I3" s="4" t="str">
        <f>VLOOKUP(A3,HOP!A:U,21,0)</f>
        <v>直连</v>
      </c>
    </row>
    <row r="4" s="4" customFormat="1" spans="1:9">
      <c r="A4" s="5">
        <v>999222578643856</v>
      </c>
      <c r="B4" s="6">
        <v>44970</v>
      </c>
      <c r="C4" s="6">
        <v>44971</v>
      </c>
      <c r="D4" s="4">
        <v>388</v>
      </c>
      <c r="E4" s="4" t="str">
        <f>VLOOKUP(A4,HOP!A:L,12,0)</f>
        <v>388.00</v>
      </c>
      <c r="F4" s="4" t="str">
        <f>VLOOKUP(A4,HOP!A:C,3,0)</f>
        <v>3011822</v>
      </c>
      <c r="G4" s="4">
        <f t="shared" si="0"/>
        <v>0</v>
      </c>
      <c r="H4" s="4" t="str">
        <f t="shared" si="1"/>
        <v>，3011822</v>
      </c>
      <c r="I4" s="4" t="str">
        <f>VLOOKUP(A4,HOP!A:U,21,0)</f>
        <v>直连</v>
      </c>
    </row>
    <row r="5" s="4" customFormat="1" spans="1:9">
      <c r="A5" s="5">
        <v>999222594427317</v>
      </c>
      <c r="B5" s="6">
        <v>44969</v>
      </c>
      <c r="C5" s="6">
        <v>44971</v>
      </c>
      <c r="D5" s="4">
        <v>558</v>
      </c>
      <c r="E5" s="4" t="str">
        <f>VLOOKUP(A5,HOP!A:L,12,0)</f>
        <v>558.00</v>
      </c>
      <c r="F5" s="4" t="str">
        <f>VLOOKUP(A5,HOP!A:C,3,0)</f>
        <v>3014044</v>
      </c>
      <c r="G5" s="4">
        <f t="shared" si="0"/>
        <v>0</v>
      </c>
      <c r="H5" s="4" t="str">
        <f t="shared" si="1"/>
        <v>，3014044</v>
      </c>
      <c r="I5" s="4" t="str">
        <f>VLOOKUP(A5,HOP!A:U,21,0)</f>
        <v>直连</v>
      </c>
    </row>
    <row r="6" s="4" customFormat="1" spans="1:9">
      <c r="A6" s="5">
        <v>999222621609971</v>
      </c>
      <c r="B6" s="6">
        <v>44966</v>
      </c>
      <c r="C6" s="6">
        <v>44971</v>
      </c>
      <c r="D6" s="4">
        <v>909</v>
      </c>
      <c r="E6" s="4" t="str">
        <f>VLOOKUP(A6,HOP!A:L,12,0)</f>
        <v>909.00</v>
      </c>
      <c r="F6" s="4" t="str">
        <f>VLOOKUP(A6,HOP!A:C,3,0)</f>
        <v>3017525</v>
      </c>
      <c r="G6" s="4">
        <f t="shared" si="0"/>
        <v>0</v>
      </c>
      <c r="H6" s="4" t="str">
        <f t="shared" si="1"/>
        <v>，3017525</v>
      </c>
      <c r="I6" s="4" t="str">
        <f>VLOOKUP(A6,HOP!A:U,21,0)</f>
        <v>直连</v>
      </c>
    </row>
    <row r="7" s="4" customFormat="1" spans="1:9">
      <c r="A7" s="5">
        <v>999222677657302</v>
      </c>
      <c r="B7" s="6">
        <v>44970</v>
      </c>
      <c r="C7" s="6">
        <v>44971</v>
      </c>
      <c r="D7" s="4">
        <v>237</v>
      </c>
      <c r="E7" s="4" t="str">
        <f>VLOOKUP(A7,HOP!A:L,12,0)</f>
        <v>237.00</v>
      </c>
      <c r="F7" s="4" t="str">
        <f>VLOOKUP(A7,HOP!A:C,3,0)</f>
        <v>3024933</v>
      </c>
      <c r="G7" s="4">
        <f t="shared" si="0"/>
        <v>0</v>
      </c>
      <c r="H7" s="4" t="str">
        <f t="shared" si="1"/>
        <v>，3024933</v>
      </c>
      <c r="I7" s="4" t="str">
        <f>VLOOKUP(A7,HOP!A:U,21,0)</f>
        <v>直连</v>
      </c>
    </row>
    <row r="8" s="4" customFormat="1" spans="1:9">
      <c r="A8" s="5">
        <v>999222689948421</v>
      </c>
      <c r="B8" s="6">
        <v>44970</v>
      </c>
      <c r="C8" s="6">
        <v>44971</v>
      </c>
      <c r="D8" s="4">
        <v>297</v>
      </c>
      <c r="E8" s="4" t="str">
        <f>VLOOKUP(A8,HOP!A:L,12,0)</f>
        <v>297.00</v>
      </c>
      <c r="F8" s="4" t="str">
        <f>VLOOKUP(A8,HOP!A:C,3,0)</f>
        <v>3026530</v>
      </c>
      <c r="G8" s="4">
        <f t="shared" si="0"/>
        <v>0</v>
      </c>
      <c r="H8" s="4" t="str">
        <f t="shared" si="1"/>
        <v>，3026530</v>
      </c>
      <c r="I8" s="4" t="str">
        <f>VLOOKUP(A8,HOP!A:U,21,0)</f>
        <v>直连</v>
      </c>
    </row>
    <row r="9" s="4" customFormat="1" hidden="1" spans="1:9">
      <c r="A9" s="5">
        <v>999222690816261</v>
      </c>
      <c r="B9" s="6">
        <v>44970</v>
      </c>
      <c r="C9" s="6">
        <v>44971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999222691145531</v>
      </c>
      <c r="B10" s="6">
        <v>44970</v>
      </c>
      <c r="C10" s="6">
        <v>44971</v>
      </c>
      <c r="D10" s="4">
        <v>170</v>
      </c>
      <c r="E10" s="4" t="str">
        <f>VLOOKUP(A10,HOP!A:L,12,0)</f>
        <v>170.00</v>
      </c>
      <c r="F10" s="4" t="str">
        <f>VLOOKUP(A10,HOP!A:C,3,0)</f>
        <v>3026807</v>
      </c>
      <c r="G10" s="4">
        <f t="shared" si="0"/>
        <v>0</v>
      </c>
      <c r="H10" s="4" t="str">
        <f t="shared" si="1"/>
        <v>，3026807</v>
      </c>
      <c r="I10" s="4" t="str">
        <f>VLOOKUP(A10,HOP!A:U,21,0)</f>
        <v>直连</v>
      </c>
    </row>
    <row r="11" s="4" customFormat="1" spans="1:9">
      <c r="A11" s="5">
        <v>999222704157784</v>
      </c>
      <c r="B11" s="6">
        <v>44970</v>
      </c>
      <c r="C11" s="6">
        <v>44971</v>
      </c>
      <c r="D11" s="4">
        <v>352</v>
      </c>
      <c r="E11" s="4" t="str">
        <f>VLOOKUP(A11,HOP!A:L,12,0)</f>
        <v>352.00</v>
      </c>
      <c r="F11" s="4" t="str">
        <f>VLOOKUP(A11,HOP!A:C,3,0)</f>
        <v>3028104</v>
      </c>
      <c r="G11" s="4">
        <f t="shared" si="0"/>
        <v>0</v>
      </c>
      <c r="H11" s="4" t="str">
        <f t="shared" si="1"/>
        <v>，3028104</v>
      </c>
      <c r="I11" s="4" t="str">
        <f>VLOOKUP(A11,HOP!A:U,21,0)</f>
        <v>直连</v>
      </c>
    </row>
    <row r="13" spans="4:4">
      <c r="D13" s="4">
        <f>SUM(D2:D12)</f>
        <v>4070</v>
      </c>
    </row>
    <row r="14" spans="4:4">
      <c r="D14" s="4" t="s">
        <v>87</v>
      </c>
    </row>
    <row r="17" spans="1:1">
      <c r="A17" s="4" t="s">
        <v>88</v>
      </c>
    </row>
    <row r="18" spans="1:1">
      <c r="A18" s="4" t="s">
        <v>89</v>
      </c>
    </row>
  </sheetData>
  <autoFilter ref="A1:XFD14">
    <filterColumn colId="3">
      <filters blank="1">
        <filter val="170"/>
        <filter val="930"/>
        <filter val="4070"/>
        <filter val="352"/>
        <filter val="237"/>
        <filter val="297"/>
        <filter val="388"/>
        <filter val="558"/>
        <filter val="229"/>
        <filter val="909"/>
        <filter val="4070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999222704157784</v>
      </c>
      <c r="B2" s="1" t="s">
        <v>109</v>
      </c>
      <c r="C2" s="1" t="s">
        <v>110</v>
      </c>
      <c r="D2" s="1" t="s">
        <v>111</v>
      </c>
      <c r="E2" s="1" t="s">
        <v>83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999222691145531</v>
      </c>
      <c r="B3" s="1" t="s">
        <v>109</v>
      </c>
      <c r="C3" s="1" t="s">
        <v>125</v>
      </c>
      <c r="D3" s="1" t="s">
        <v>126</v>
      </c>
      <c r="E3" s="1" t="s">
        <v>79</v>
      </c>
      <c r="F3" s="1" t="s">
        <v>109</v>
      </c>
      <c r="G3" s="1" t="s">
        <v>112</v>
      </c>
      <c r="H3" s="1" t="s">
        <v>113</v>
      </c>
      <c r="I3" s="1" t="s">
        <v>127</v>
      </c>
      <c r="J3" s="1" t="s">
        <v>115</v>
      </c>
      <c r="K3" s="1" t="s">
        <v>127</v>
      </c>
      <c r="L3" s="1" t="s">
        <v>127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128</v>
      </c>
      <c r="S3" s="1" t="s">
        <v>121</v>
      </c>
      <c r="T3" s="1" t="s">
        <v>122</v>
      </c>
      <c r="U3" s="1" t="s">
        <v>123</v>
      </c>
      <c r="V3" s="1" t="s">
        <v>124</v>
      </c>
    </row>
    <row r="4" s="1" customFormat="1" spans="1:22">
      <c r="A4" s="3">
        <v>999222689948421</v>
      </c>
      <c r="B4" s="1" t="s">
        <v>109</v>
      </c>
      <c r="C4" s="1" t="s">
        <v>129</v>
      </c>
      <c r="D4" s="1" t="s">
        <v>130</v>
      </c>
      <c r="E4" s="1" t="s">
        <v>131</v>
      </c>
      <c r="F4" s="1" t="s">
        <v>109</v>
      </c>
      <c r="G4" s="1" t="s">
        <v>112</v>
      </c>
      <c r="H4" s="1" t="s">
        <v>113</v>
      </c>
      <c r="I4" s="1" t="s">
        <v>132</v>
      </c>
      <c r="J4" s="1" t="s">
        <v>115</v>
      </c>
      <c r="K4" s="1" t="s">
        <v>132</v>
      </c>
      <c r="L4" s="1" t="s">
        <v>132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133</v>
      </c>
      <c r="S4" s="1" t="s">
        <v>121</v>
      </c>
      <c r="T4" s="1" t="s">
        <v>122</v>
      </c>
      <c r="U4" s="1" t="s">
        <v>123</v>
      </c>
      <c r="V4" s="1" t="s">
        <v>124</v>
      </c>
    </row>
    <row r="5" s="1" customFormat="1" spans="1:22">
      <c r="A5" s="3">
        <v>999222677657302</v>
      </c>
      <c r="B5" s="1" t="s">
        <v>134</v>
      </c>
      <c r="C5" s="1" t="s">
        <v>135</v>
      </c>
      <c r="D5" s="1" t="s">
        <v>130</v>
      </c>
      <c r="E5" s="1" t="s">
        <v>136</v>
      </c>
      <c r="F5" s="1" t="s">
        <v>109</v>
      </c>
      <c r="G5" s="1" t="s">
        <v>112</v>
      </c>
      <c r="H5" s="1" t="s">
        <v>113</v>
      </c>
      <c r="I5" s="1" t="s">
        <v>137</v>
      </c>
      <c r="J5" s="1" t="s">
        <v>115</v>
      </c>
      <c r="K5" s="1" t="s">
        <v>137</v>
      </c>
      <c r="L5" s="1" t="s">
        <v>137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138</v>
      </c>
      <c r="S5" s="1" t="s">
        <v>121</v>
      </c>
      <c r="T5" s="1" t="s">
        <v>122</v>
      </c>
      <c r="U5" s="1" t="s">
        <v>123</v>
      </c>
      <c r="V5" s="1" t="s">
        <v>124</v>
      </c>
    </row>
    <row r="6" s="1" customFormat="1" spans="1:22">
      <c r="A6" s="3">
        <v>999222621609971</v>
      </c>
      <c r="B6" s="1" t="s">
        <v>139</v>
      </c>
      <c r="C6" s="1" t="s">
        <v>140</v>
      </c>
      <c r="D6" s="1" t="s">
        <v>141</v>
      </c>
      <c r="E6" s="1" t="s">
        <v>142</v>
      </c>
      <c r="F6" s="1" t="s">
        <v>139</v>
      </c>
      <c r="G6" s="1" t="s">
        <v>112</v>
      </c>
      <c r="H6" s="1" t="s">
        <v>113</v>
      </c>
      <c r="I6" s="1" t="s">
        <v>143</v>
      </c>
      <c r="J6" s="1" t="s">
        <v>115</v>
      </c>
      <c r="K6" s="1" t="s">
        <v>143</v>
      </c>
      <c r="L6" s="1" t="s">
        <v>143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144</v>
      </c>
      <c r="S6" s="1" t="s">
        <v>121</v>
      </c>
      <c r="T6" s="1" t="s">
        <v>122</v>
      </c>
      <c r="U6" s="1" t="s">
        <v>123</v>
      </c>
      <c r="V6" s="1" t="s">
        <v>124</v>
      </c>
    </row>
    <row r="7" s="1" customFormat="1" spans="1:22">
      <c r="A7" s="3">
        <v>999222594427317</v>
      </c>
      <c r="B7" s="1" t="s">
        <v>145</v>
      </c>
      <c r="C7" s="1" t="s">
        <v>146</v>
      </c>
      <c r="D7" s="1" t="s">
        <v>147</v>
      </c>
      <c r="E7" s="1" t="s">
        <v>52</v>
      </c>
      <c r="F7" s="1" t="s">
        <v>134</v>
      </c>
      <c r="G7" s="1" t="s">
        <v>112</v>
      </c>
      <c r="H7" s="1" t="s">
        <v>113</v>
      </c>
      <c r="I7" s="1" t="s">
        <v>148</v>
      </c>
      <c r="J7" s="1" t="s">
        <v>115</v>
      </c>
      <c r="K7" s="1" t="s">
        <v>148</v>
      </c>
      <c r="L7" s="1" t="s">
        <v>148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149</v>
      </c>
      <c r="S7" s="1" t="s">
        <v>121</v>
      </c>
      <c r="T7" s="1" t="s">
        <v>122</v>
      </c>
      <c r="U7" s="1" t="s">
        <v>123</v>
      </c>
      <c r="V7" s="1" t="s">
        <v>124</v>
      </c>
    </row>
    <row r="8" s="1" customFormat="1" spans="1:22">
      <c r="A8" s="3">
        <v>999222578643856</v>
      </c>
      <c r="B8" s="1" t="s">
        <v>150</v>
      </c>
      <c r="C8" s="1" t="s">
        <v>151</v>
      </c>
      <c r="D8" s="1" t="s">
        <v>152</v>
      </c>
      <c r="E8" s="1" t="s">
        <v>153</v>
      </c>
      <c r="F8" s="1" t="s">
        <v>109</v>
      </c>
      <c r="G8" s="1" t="s">
        <v>112</v>
      </c>
      <c r="H8" s="1" t="s">
        <v>113</v>
      </c>
      <c r="I8" s="1" t="s">
        <v>154</v>
      </c>
      <c r="J8" s="1" t="s">
        <v>115</v>
      </c>
      <c r="K8" s="1" t="s">
        <v>154</v>
      </c>
      <c r="L8" s="1" t="s">
        <v>154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155</v>
      </c>
      <c r="S8" s="1" t="s">
        <v>121</v>
      </c>
      <c r="T8" s="1" t="s">
        <v>122</v>
      </c>
      <c r="U8" s="1" t="s">
        <v>123</v>
      </c>
      <c r="V8" s="1" t="s">
        <v>124</v>
      </c>
    </row>
    <row r="9" s="1" customFormat="1" spans="1:22">
      <c r="A9" s="3">
        <v>999222505269860</v>
      </c>
      <c r="B9" s="1" t="s">
        <v>156</v>
      </c>
      <c r="C9" s="1" t="s">
        <v>157</v>
      </c>
      <c r="D9" s="1" t="s">
        <v>158</v>
      </c>
      <c r="E9" s="1" t="s">
        <v>40</v>
      </c>
      <c r="F9" s="1" t="s">
        <v>109</v>
      </c>
      <c r="G9" s="1" t="s">
        <v>112</v>
      </c>
      <c r="H9" s="1" t="s">
        <v>113</v>
      </c>
      <c r="I9" s="1" t="s">
        <v>159</v>
      </c>
      <c r="J9" s="1" t="s">
        <v>115</v>
      </c>
      <c r="K9" s="1" t="s">
        <v>159</v>
      </c>
      <c r="L9" s="1" t="s">
        <v>159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160</v>
      </c>
      <c r="S9" s="1" t="s">
        <v>121</v>
      </c>
      <c r="T9" s="1" t="s">
        <v>122</v>
      </c>
      <c r="U9" s="1" t="s">
        <v>123</v>
      </c>
      <c r="V9" s="1" t="s">
        <v>124</v>
      </c>
    </row>
    <row r="10" s="1" customFormat="1" spans="1:22">
      <c r="A10" s="3">
        <v>999222424301578</v>
      </c>
      <c r="B10" s="1" t="s">
        <v>161</v>
      </c>
      <c r="C10" s="1" t="s">
        <v>162</v>
      </c>
      <c r="D10" s="1" t="s">
        <v>163</v>
      </c>
      <c r="E10" s="1" t="s">
        <v>31</v>
      </c>
      <c r="F10" s="1" t="s">
        <v>164</v>
      </c>
      <c r="G10" s="1" t="s">
        <v>112</v>
      </c>
      <c r="H10" s="1" t="s">
        <v>113</v>
      </c>
      <c r="I10" s="1" t="s">
        <v>165</v>
      </c>
      <c r="J10" s="1" t="s">
        <v>115</v>
      </c>
      <c r="K10" s="1" t="s">
        <v>165</v>
      </c>
      <c r="L10" s="1" t="s">
        <v>165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166</v>
      </c>
      <c r="S10" s="1" t="s">
        <v>121</v>
      </c>
      <c r="T10" s="1" t="s">
        <v>122</v>
      </c>
      <c r="U10" s="1" t="s">
        <v>123</v>
      </c>
      <c r="V10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2023-03-01T01:17:07Z</dcterms:created>
  <dcterms:modified xsi:type="dcterms:W3CDTF">2023-03-01T01:21:19Z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F65A75808B8F4FA38B41DB405D14F36C</vt:lpwstr>
  </property>
  <property fmtid="{D5CDD505-2E9C-101B-9397-08002B2CF9AE}" pid="3" name="KSOProductBuildVer">
    <vt:lpwstr>2052-11.1.0.13703</vt:lpwstr>
  </property>
</Properties>
</file>