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<sst xmlns="http://schemas.openxmlformats.org/spreadsheetml/2006/main" count="220" uniqueCount="116">
  <si>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</si>
  <si>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</si>
  <si>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</si>
  <si>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</si>
  <si>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</si>
  <si>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</si>
  <si>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</si>
  <si>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</si>
  <si>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</si>
  <si>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</si>
  <si>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</si>
  <si>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</si>
  <si>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</si>
  <si>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</si>
  <si>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</si>
  <si>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</si>
  <si>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</si>
  <si>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</si>
  <si>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</si>
  <si>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</si>
  <si>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</si>
  <si>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</si>
  <si>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</si>
  <si>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</si>
  <si>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</si>
  <si>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999222865992720	</t>
  </si>
  <si>
    <t>Ctrip</t>
  </si>
  <si>
    <t>正常</t>
  </si>
  <si>
    <t>[兰州]兰州安宁中海广场亚朵酒店(89920965)</t>
  </si>
  <si>
    <t>高级大床房&lt;双人入住&gt;&lt;内宾&gt;&lt;预付&gt;&lt;单早&gt;</t>
  </si>
  <si>
    <t>CNY</t>
  </si>
  <si>
    <t>王莉</t>
  </si>
  <si>
    <t>CA11323230301CNY</t>
  </si>
  <si>
    <t>未提现</t>
  </si>
  <si>
    <t>携程开票</t>
  </si>
  <si>
    <t xml:space="preserve">3054359	</t>
  </si>
  <si>
    <t xml:space="preserve">	</t>
  </si>
  <si>
    <t xml:space="preserve">999222878677008	</t>
  </si>
  <si>
    <t>[黄山]黄山屯溪老街新安江畔亚朵酒店(65111821)</t>
  </si>
  <si>
    <t>高级双床房&lt;双人入住&gt;&lt;内宾&gt;&lt;预付&gt;&lt;单早&gt;</t>
  </si>
  <si>
    <t>刘松波</t>
  </si>
  <si>
    <t xml:space="preserve">3057064	</t>
  </si>
  <si>
    <t xml:space="preserve">999222897473658	</t>
  </si>
  <si>
    <t>[大理市]大理古城亚朵酒店(65109564)</t>
  </si>
  <si>
    <t>亲子套房&lt;双人入住&gt;&lt;内宾&gt;&lt;预付&gt;&lt;单早&gt;</t>
  </si>
  <si>
    <t>范越</t>
  </si>
  <si>
    <t xml:space="preserve">3059851	</t>
  </si>
  <si>
    <t xml:space="preserve">999222927976931	</t>
  </si>
  <si>
    <t>[济南]济南五洲至尊酒店(77170765)</t>
  </si>
  <si>
    <t>舒适双床房&lt;双人入住&gt;&lt;内宾&gt;&lt;预付&gt;&lt;无早&gt;</t>
  </si>
  <si>
    <t>张锦涛</t>
  </si>
  <si>
    <t xml:space="preserve">3065350	</t>
  </si>
  <si>
    <t xml:space="preserve">1629328914948067412	</t>
  </si>
  <si>
    <t xml:space="preserve">999222928151024	</t>
  </si>
  <si>
    <t>[成都]成都锦里华西亚朵轻居酒店(50191541)</t>
  </si>
  <si>
    <t>舒适大床房&lt;双人入住&gt;&lt;内宾&gt;&lt;预付&gt;&lt;单早&gt;</t>
  </si>
  <si>
    <t>尉凯,杨凯,巩安生,代光强</t>
  </si>
  <si>
    <t xml:space="preserve">3065374	</t>
  </si>
  <si>
    <t>，</t>
  </si>
  <si>
    <t>A230301100615481</t>
  </si>
  <si>
    <t>CNY / HKD 当前参考汇率: 1.127689989</t>
  </si>
  <si>
    <t>总计：4931.19 CNY/
5560.85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</si>
  <si>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</si>
  <si>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</si>
  <si>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</si>
  <si>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</si>
  <si>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</si>
  <si>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</si>
  <si>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</si>
  <si>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</si>
  <si>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</si>
  <si>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</si>
  <si>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</si>
  <si>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</si>
  <si>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</si>
  <si>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</si>
  <si>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</si>
  <si>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</si>
  <si>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</si>
  <si>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</si>
  <si>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</si>
  <si>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2023-02-23</t>
  </si>
  <si>
    <t>3059851</t>
  </si>
  <si>
    <t>大理古城亚朵酒店</t>
  </si>
  <si>
    <t>2023-02-24</t>
  </si>
  <si>
    <t>2023-02-26</t>
  </si>
  <si>
    <t>退房日月结</t>
  </si>
  <si>
    <t>1864.86</t>
  </si>
  <si>
    <t>RMB</t>
  </si>
  <si>
    <t>0</t>
  </si>
  <si>
    <t>0.00</t>
  </si>
  <si>
    <t>携程汇智国内直连</t>
  </si>
  <si>
    <t>1861</t>
  </si>
  <si>
    <t>2023-02-23 19:48:21</t>
  </si>
  <si>
    <t>否</t>
  </si>
  <si>
    <t>汇智国际旅游发展有限公司</t>
  </si>
  <si>
    <t>直连</t>
  </si>
  <si>
    <t>中国</t>
  </si>
  <si>
    <t>2023-02-22</t>
  </si>
  <si>
    <t>3054359</t>
  </si>
  <si>
    <t>兰州安宁中海广场亚朵酒店</t>
  </si>
  <si>
    <t>829.26</t>
  </si>
  <si>
    <t>2023-02-22 10:29:45</t>
  </si>
  <si>
    <t>3057064</t>
  </si>
  <si>
    <t>黄山屯溪老街新安江畔亚朵酒店</t>
  </si>
  <si>
    <t>676.90</t>
  </si>
  <si>
    <t>2023-02-22 23:23:17</t>
  </si>
  <si>
    <t>2023-02-25</t>
  </si>
  <si>
    <t>3065350</t>
  </si>
  <si>
    <t>济南五洲至尊酒店</t>
  </si>
  <si>
    <t>102.21</t>
  </si>
  <si>
    <t>2023-02-25 11:54:20</t>
  </si>
  <si>
    <t>3065374</t>
  </si>
  <si>
    <t>成都锦里亚朵轻居酒店</t>
  </si>
  <si>
    <t>1457.96</t>
  </si>
  <si>
    <t>2023-02-25 12:05:38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</si>
</sst>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657225</xdr:colOff>
      <xdr:row>51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058400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C44" sqref="C44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44981</v>
      </c>
      <c r="G2" s="6">
        <v>44983</v>
      </c>
      <c r="H2" s="4">
        <v>1</v>
      </c>
      <c r="I2" s="4">
        <v>2</v>
      </c>
      <c r="J2" s="4">
        <v>2</v>
      </c>
      <c r="K2" s="4" t="s">
        <v>30</v>
      </c>
      <c r="L2" s="4">
        <v>829.26</v>
      </c>
      <c r="M2" s="4">
        <v>829.26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44979</v>
      </c>
      <c r="S2" s="6">
        <v>44986</v>
      </c>
      <c r="T2" s="4" t="s">
        <v>34</v>
      </c>
      <c r="U2" s="4">
        <v>829.26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44983</v>
      </c>
      <c r="H3" s="4">
        <v>1</v>
      </c>
      <c r="I3" s="4">
        <v>2</v>
      </c>
      <c r="J3" s="4">
        <v>2</v>
      </c>
      <c r="K3" s="4" t="s">
        <v>30</v>
      </c>
      <c r="L3" s="4">
        <v>676.9</v>
      </c>
      <c r="M3" s="4">
        <v>676.9</v>
      </c>
      <c r="N3" s="4" t="s">
        <v>40</v>
      </c>
      <c r="O3" s="4" t="s">
        <v>32</v>
      </c>
      <c r="P3" s="4" t="s">
        <v>33</v>
      </c>
      <c r="Q3" s="4">
        <v>0</v>
      </c>
      <c r="R3" s="7">
        <v>44979</v>
      </c>
      <c r="S3" s="6">
        <v>44986</v>
      </c>
      <c r="T3" s="4" t="s">
        <v>34</v>
      </c>
      <c r="U3" s="4">
        <v>676.9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44981</v>
      </c>
      <c r="G4" s="6">
        <v>44983</v>
      </c>
      <c r="H4" s="4">
        <v>1</v>
      </c>
      <c r="I4" s="4">
        <v>2</v>
      </c>
      <c r="J4" s="4">
        <v>2</v>
      </c>
      <c r="K4" s="4" t="s">
        <v>30</v>
      </c>
      <c r="L4" s="4">
        <v>1864.86</v>
      </c>
      <c r="M4" s="4">
        <v>1864.86</v>
      </c>
      <c r="N4" s="4" t="s">
        <v>45</v>
      </c>
      <c r="O4" s="4" t="s">
        <v>32</v>
      </c>
      <c r="P4" s="4" t="s">
        <v>33</v>
      </c>
      <c r="Q4" s="4">
        <v>0</v>
      </c>
      <c r="R4" s="7">
        <v>44980</v>
      </c>
      <c r="S4" s="6">
        <v>44986</v>
      </c>
      <c r="T4" s="4" t="s">
        <v>34</v>
      </c>
      <c r="U4" s="4">
        <v>1864.86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44982</v>
      </c>
      <c r="G5" s="6">
        <v>44983</v>
      </c>
      <c r="H5" s="4">
        <v>1</v>
      </c>
      <c r="I5" s="4">
        <v>1</v>
      </c>
      <c r="J5" s="4">
        <v>1</v>
      </c>
      <c r="K5" s="4" t="s">
        <v>30</v>
      </c>
      <c r="L5" s="4">
        <v>102.21</v>
      </c>
      <c r="M5" s="4">
        <v>102.21</v>
      </c>
      <c r="N5" s="4" t="s">
        <v>50</v>
      </c>
      <c r="O5" s="4" t="s">
        <v>32</v>
      </c>
      <c r="P5" s="4" t="s">
        <v>33</v>
      </c>
      <c r="Q5" s="4">
        <v>0</v>
      </c>
      <c r="R5" s="7">
        <v>44982</v>
      </c>
      <c r="S5" s="6">
        <v>44986</v>
      </c>
      <c r="T5" s="4" t="s">
        <v>34</v>
      </c>
      <c r="U5" s="4">
        <v>102.21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44982</v>
      </c>
      <c r="G6" s="6">
        <v>44983</v>
      </c>
      <c r="H6" s="4">
        <v>4</v>
      </c>
      <c r="I6" s="4">
        <v>1</v>
      </c>
      <c r="J6" s="4">
        <v>4</v>
      </c>
      <c r="K6" s="4" t="s">
        <v>30</v>
      </c>
      <c r="L6" s="4">
        <v>1457.96</v>
      </c>
      <c r="M6" s="4">
        <v>1457.96</v>
      </c>
      <c r="N6" s="4" t="s">
        <v>56</v>
      </c>
      <c r="O6" s="4" t="s">
        <v>32</v>
      </c>
      <c r="P6" s="4" t="s">
        <v>33</v>
      </c>
      <c r="Q6" s="4">
        <v>0</v>
      </c>
      <c r="R6" s="7">
        <v>44982</v>
      </c>
      <c r="S6" s="6">
        <v>44986</v>
      </c>
      <c r="T6" s="4" t="s">
        <v>34</v>
      </c>
      <c r="U6" s="4">
        <v>1457.96</v>
      </c>
      <c r="V6" s="4">
        <v>0</v>
      </c>
      <c r="W6" s="4">
        <v>0</v>
      </c>
      <c r="X6" s="4" t="s">
        <v>57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999222865992720</v>
      </c>
      <c r="B2" s="6">
        <v>44981</v>
      </c>
      <c r="C2" s="6">
        <v>44983</v>
      </c>
      <c r="D2" s="4">
        <v>829.26</v>
      </c>
      <c r="E2" s="4" t="str">
        <f>VLOOKUP(A2,HOP!A:L,12,0)</f>
        <v>829.26</v>
      </c>
      <c r="F2" s="4" t="str">
        <f>VLOOKUP(A2,HOP!A:C,3,0)</f>
        <v>3054359</v>
      </c>
      <c r="G2" s="4">
        <f>D2-E2</f>
        <v>0</v>
      </c>
      <c r="H2" s="4" t="str">
        <f>$H$1&amp;F2</f>
        <v>，3054359</v>
      </c>
      <c r="I2" s="4" t="str">
        <f>VLOOKUP(A2,HOP!A:U,21,0)</f>
        <v>直连</v>
      </c>
    </row>
    <row r="3" s="4" customFormat="1" spans="1:9">
      <c r="A3" s="5">
        <v>999222878677008</v>
      </c>
      <c r="B3" s="6">
        <v>44981</v>
      </c>
      <c r="C3" s="6">
        <v>44983</v>
      </c>
      <c r="D3" s="4">
        <v>676.9</v>
      </c>
      <c r="E3" s="4" t="str">
        <f>VLOOKUP(A3,HOP!A:L,12,0)</f>
        <v>676.90</v>
      </c>
      <c r="F3" s="4" t="str">
        <f>VLOOKUP(A3,HOP!A:C,3,0)</f>
        <v>3057064</v>
      </c>
      <c r="G3" s="4">
        <f>D3-E3</f>
        <v>0</v>
      </c>
      <c r="H3" s="4" t="str">
        <f>$H$1&amp;F3</f>
        <v>，3057064</v>
      </c>
      <c r="I3" s="4" t="str">
        <f>VLOOKUP(A3,HOP!A:U,21,0)</f>
        <v>直连</v>
      </c>
    </row>
    <row r="4" s="4" customFormat="1" spans="1:9">
      <c r="A4" s="5">
        <v>999222897473658</v>
      </c>
      <c r="B4" s="6">
        <v>44981</v>
      </c>
      <c r="C4" s="6">
        <v>44983</v>
      </c>
      <c r="D4" s="4">
        <v>1864.86</v>
      </c>
      <c r="E4" s="4" t="str">
        <f>VLOOKUP(A4,HOP!A:L,12,0)</f>
        <v>1864.86</v>
      </c>
      <c r="F4" s="4" t="str">
        <f>VLOOKUP(A4,HOP!A:C,3,0)</f>
        <v>3059851</v>
      </c>
      <c r="G4" s="4">
        <f>D4-E4</f>
        <v>0</v>
      </c>
      <c r="H4" s="4" t="str">
        <f>$H$1&amp;F4</f>
        <v>，3059851</v>
      </c>
      <c r="I4" s="4" t="str">
        <f>VLOOKUP(A4,HOP!A:U,21,0)</f>
        <v>直连</v>
      </c>
    </row>
    <row r="5" s="4" customFormat="1" spans="1:9">
      <c r="A5" s="5">
        <v>999222927976931</v>
      </c>
      <c r="B5" s="6">
        <v>44982</v>
      </c>
      <c r="C5" s="6">
        <v>44983</v>
      </c>
      <c r="D5" s="4">
        <v>102.21</v>
      </c>
      <c r="E5" s="4" t="str">
        <f>VLOOKUP(A5,HOP!A:L,12,0)</f>
        <v>102.21</v>
      </c>
      <c r="F5" s="4" t="str">
        <f>VLOOKUP(A5,HOP!A:C,3,0)</f>
        <v>3065350</v>
      </c>
      <c r="G5" s="4">
        <f>D5-E5</f>
        <v>0</v>
      </c>
      <c r="H5" s="4" t="str">
        <f>$H$1&amp;F5</f>
        <v>，3065350</v>
      </c>
      <c r="I5" s="4" t="str">
        <f>VLOOKUP(A5,HOP!A:U,21,0)</f>
        <v>直连</v>
      </c>
    </row>
    <row r="6" s="4" customFormat="1" spans="1:9">
      <c r="A6" s="5">
        <v>999222928151024</v>
      </c>
      <c r="B6" s="6">
        <v>44982</v>
      </c>
      <c r="C6" s="6">
        <v>44983</v>
      </c>
      <c r="D6" s="4">
        <v>1457.96</v>
      </c>
      <c r="E6" s="4" t="str">
        <f>VLOOKUP(A6,HOP!A:L,12,0)</f>
        <v>1457.96</v>
      </c>
      <c r="F6" s="4" t="str">
        <f>VLOOKUP(A6,HOP!A:C,3,0)</f>
        <v>3065374</v>
      </c>
      <c r="G6" s="4">
        <f>D6-E6</f>
        <v>0</v>
      </c>
      <c r="H6" s="4" t="str">
        <f>$H$1&amp;F6</f>
        <v>，3065374</v>
      </c>
      <c r="I6" s="4" t="str">
        <f>VLOOKUP(A6,HOP!A:U,21,0)</f>
        <v>直连</v>
      </c>
    </row>
    <row r="8" spans="4:4">
      <c r="D8" s="4">
        <f>SUM(D2:D7)</f>
        <v>4931.19</v>
      </c>
    </row>
    <row r="13" spans="1:1">
      <c r="A13" s="4" t="s">
        <v>59</v>
      </c>
    </row>
    <row r="14" spans="1:1">
      <c r="A14" s="4" t="s">
        <v>60</v>
      </c>
    </row>
    <row r="15" spans="1:1">
      <c r="A15" s="4" t="s">
        <v>61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999222897473658</v>
      </c>
      <c r="B2" s="1" t="s">
        <v>81</v>
      </c>
      <c r="C2" s="1" t="s">
        <v>82</v>
      </c>
      <c r="D2" s="1" t="s">
        <v>83</v>
      </c>
      <c r="E2" s="1" t="s">
        <v>45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999222865992720</v>
      </c>
      <c r="B3" s="1" t="s">
        <v>98</v>
      </c>
      <c r="C3" s="1" t="s">
        <v>99</v>
      </c>
      <c r="D3" s="1" t="s">
        <v>100</v>
      </c>
      <c r="E3" s="1" t="s">
        <v>31</v>
      </c>
      <c r="F3" s="1" t="s">
        <v>84</v>
      </c>
      <c r="G3" s="1" t="s">
        <v>85</v>
      </c>
      <c r="H3" s="1" t="s">
        <v>86</v>
      </c>
      <c r="I3" s="1" t="s">
        <v>101</v>
      </c>
      <c r="J3" s="1" t="s">
        <v>88</v>
      </c>
      <c r="K3" s="1" t="s">
        <v>101</v>
      </c>
      <c r="L3" s="1" t="s">
        <v>101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102</v>
      </c>
      <c r="S3" s="1" t="s">
        <v>94</v>
      </c>
      <c r="T3" s="1" t="s">
        <v>95</v>
      </c>
      <c r="U3" s="1" t="s">
        <v>96</v>
      </c>
      <c r="V3" s="1" t="s">
        <v>97</v>
      </c>
    </row>
    <row r="4" s="1" customFormat="1" spans="1:22">
      <c r="A4" s="3">
        <v>999222878677008</v>
      </c>
      <c r="B4" s="1" t="s">
        <v>98</v>
      </c>
      <c r="C4" s="1" t="s">
        <v>103</v>
      </c>
      <c r="D4" s="1" t="s">
        <v>104</v>
      </c>
      <c r="E4" s="1" t="s">
        <v>40</v>
      </c>
      <c r="F4" s="1" t="s">
        <v>84</v>
      </c>
      <c r="G4" s="1" t="s">
        <v>85</v>
      </c>
      <c r="H4" s="1" t="s">
        <v>86</v>
      </c>
      <c r="I4" s="1" t="s">
        <v>105</v>
      </c>
      <c r="J4" s="1" t="s">
        <v>88</v>
      </c>
      <c r="K4" s="1" t="s">
        <v>105</v>
      </c>
      <c r="L4" s="1" t="s">
        <v>105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106</v>
      </c>
      <c r="S4" s="1" t="s">
        <v>94</v>
      </c>
      <c r="T4" s="1" t="s">
        <v>95</v>
      </c>
      <c r="U4" s="1" t="s">
        <v>96</v>
      </c>
      <c r="V4" s="1" t="s">
        <v>97</v>
      </c>
    </row>
    <row r="5" s="1" customFormat="1" spans="1:22">
      <c r="A5" s="3">
        <v>999222927976931</v>
      </c>
      <c r="B5" s="1" t="s">
        <v>107</v>
      </c>
      <c r="C5" s="1" t="s">
        <v>108</v>
      </c>
      <c r="D5" s="1" t="s">
        <v>109</v>
      </c>
      <c r="E5" s="1" t="s">
        <v>50</v>
      </c>
      <c r="F5" s="1" t="s">
        <v>107</v>
      </c>
      <c r="G5" s="1" t="s">
        <v>85</v>
      </c>
      <c r="H5" s="1" t="s">
        <v>86</v>
      </c>
      <c r="I5" s="1" t="s">
        <v>110</v>
      </c>
      <c r="J5" s="1" t="s">
        <v>88</v>
      </c>
      <c r="K5" s="1" t="s">
        <v>110</v>
      </c>
      <c r="L5" s="1" t="s">
        <v>110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111</v>
      </c>
      <c r="S5" s="1" t="s">
        <v>94</v>
      </c>
      <c r="T5" s="1" t="s">
        <v>95</v>
      </c>
      <c r="U5" s="1" t="s">
        <v>96</v>
      </c>
      <c r="V5" s="1" t="s">
        <v>97</v>
      </c>
    </row>
    <row r="6" s="1" customFormat="1" spans="1:22">
      <c r="A6" s="3">
        <v>999222928151024</v>
      </c>
      <c r="B6" s="1" t="s">
        <v>107</v>
      </c>
      <c r="C6" s="1" t="s">
        <v>112</v>
      </c>
      <c r="D6" s="1" t="s">
        <v>113</v>
      </c>
      <c r="E6" s="1" t="s">
        <v>56</v>
      </c>
      <c r="F6" s="1" t="s">
        <v>107</v>
      </c>
      <c r="G6" s="1" t="s">
        <v>85</v>
      </c>
      <c r="H6" s="1" t="s">
        <v>86</v>
      </c>
      <c r="I6" s="1" t="s">
        <v>114</v>
      </c>
      <c r="J6" s="1" t="s">
        <v>88</v>
      </c>
      <c r="K6" s="1" t="s">
        <v>114</v>
      </c>
      <c r="L6" s="1" t="s">
        <v>114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92</v>
      </c>
      <c r="R6" s="1" t="s">
        <v>115</v>
      </c>
      <c r="S6" s="1" t="s">
        <v>94</v>
      </c>
      <c r="T6" s="1" t="s">
        <v>95</v>
      </c>
      <c r="U6" s="1" t="s">
        <v>96</v>
      </c>
      <c r="V6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2023-03-01T01:58:19Z</dcterms:created>
  <dcterms:modified xsi:type="dcterms:W3CDTF">2023-03-01T02:07:37Z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C1B11D3522B642DD9B02EA60B85A3FC3</vt:lpwstr>
  </property>
  <property fmtid="{D5CDD505-2E9C-101B-9397-08002B2CF9AE}" pid="3" name="KSOProductBuildVer">
    <vt:lpwstr>2052-11.1.0.13703</vt:lpwstr>
  </property>
</Properties>
</file>