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<sst xmlns="http://schemas.openxmlformats.org/spreadsheetml/2006/main" count="654" uniqueCount="250">
  <si>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</si>
  <si>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</si>
  <si>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</si>
  <si>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</si>
  <si>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</si>
  <si>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</si>
  <si>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</si>
  <si>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</si>
  <si>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</si>
  <si>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</si>
  <si>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</si>
  <si>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</si>
  <si>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</si>
  <si>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</si>
  <si>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</si>
  <si>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</si>
  <si>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</si>
  <si>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</si>
  <si>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</si>
  <si>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</si>
  <si>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</si>
  <si>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</si>
  <si>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</si>
  <si>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</si>
  <si>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</si>
  <si>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999222531118991	</t>
  </si>
  <si>
    <t>Ctrip</t>
  </si>
  <si>
    <t>正常</t>
  </si>
  <si>
    <t>[高雄]天艺商旅(SKYONE HOTEL)(80942062)</t>
  </si>
  <si>
    <t>标准双人房(无窗)&lt;2人入住&gt;</t>
  </si>
  <si>
    <t>CNY</t>
  </si>
  <si>
    <t>LIN/CHENGTSUNG</t>
  </si>
  <si>
    <t>CA13744230307CNY</t>
  </si>
  <si>
    <t>未提现</t>
  </si>
  <si>
    <t>携程开票</t>
  </si>
  <si>
    <t xml:space="preserve">3004905	</t>
  </si>
  <si>
    <t xml:space="preserve">	</t>
  </si>
  <si>
    <t>取消</t>
  </si>
  <si>
    <t xml:space="preserve">999222544981339	</t>
  </si>
  <si>
    <t>[嘉义市]ML Hotel 晨光饭店(ML Hotel)(80941942)</t>
  </si>
  <si>
    <t>高级双床间&lt;至多8间&gt;&lt;2人入住&gt;&lt;早餐&gt;</t>
  </si>
  <si>
    <t>NI/CHIACHI</t>
  </si>
  <si>
    <t xml:space="preserve">3006646	</t>
  </si>
  <si>
    <t xml:space="preserve">202302061214	</t>
  </si>
  <si>
    <t xml:space="preserve">999222585230990	</t>
  </si>
  <si>
    <t>[北京]全季酒店(北京安定门店)(76445849)</t>
  </si>
  <si>
    <t>双床房&lt;至多8间&gt;&lt;2人入住&gt;</t>
  </si>
  <si>
    <t>李欣恬</t>
  </si>
  <si>
    <t xml:space="preserve">3012456	</t>
  </si>
  <si>
    <t xml:space="preserve">R1000096108508760001	</t>
  </si>
  <si>
    <t xml:space="preserve">999222585593856	</t>
  </si>
  <si>
    <t>[花莲]太阳花3D浮雕民宿(3D Sunflower Embossed B&amp;B)(81210611)</t>
  </si>
  <si>
    <t>浮雕二人房(无窗)&lt;至多8间&gt;&lt;2人入住&gt;</t>
  </si>
  <si>
    <t>WU/HSINCHUNG</t>
  </si>
  <si>
    <t xml:space="preserve">3012513	</t>
  </si>
  <si>
    <t xml:space="preserve">517	</t>
  </si>
  <si>
    <t xml:space="preserve">999222618965016	</t>
  </si>
  <si>
    <t>[杭州]汉庭酒店(杭州钱江新城景昙路店)(93874186)</t>
  </si>
  <si>
    <t>高级大床房&lt;至多8间&gt;&lt;2人入住&gt;</t>
  </si>
  <si>
    <t>黄颖</t>
  </si>
  <si>
    <t xml:space="preserve">3017084	</t>
  </si>
  <si>
    <t xml:space="preserve">R8916233108664510001	</t>
  </si>
  <si>
    <t xml:space="preserve">999222655253273	</t>
  </si>
  <si>
    <t>LIU/CHENGLUNG</t>
  </si>
  <si>
    <t xml:space="preserve">3022000	</t>
  </si>
  <si>
    <t xml:space="preserve">999222705045731	</t>
  </si>
  <si>
    <t>[彰化]彰化丽景经典汽车旅馆(Region Motel)(81210245)</t>
  </si>
  <si>
    <t>豪华套房&lt;至多8间&gt;&lt;2人入住&gt;&lt;早餐&gt;</t>
  </si>
  <si>
    <t>WANG/POYEN</t>
  </si>
  <si>
    <t xml:space="preserve">3028269	</t>
  </si>
  <si>
    <t xml:space="preserve">999222723157970	</t>
  </si>
  <si>
    <t>[高雄]御宿商旅(高雄中山馆)(Royal Group Hotel Chun Shan Branch)(80941422)</t>
  </si>
  <si>
    <t>标准双人房&lt;至多8间&gt;&lt;2人入住&gt;&lt;早餐&gt;</t>
  </si>
  <si>
    <t>CHUANG/CHINJU</t>
  </si>
  <si>
    <t xml:space="preserve">3030524	</t>
  </si>
  <si>
    <t xml:space="preserve">ConFu0215	</t>
  </si>
  <si>
    <t xml:space="preserve">999222760349519	</t>
  </si>
  <si>
    <t>[台南]台南台糖长荣酒店(Evergreen Plaza Hotel Tainan)(82340190)</t>
  </si>
  <si>
    <t>豪华双床房&lt;至多8间&gt;&lt;2人入住&gt;&lt;早餐&gt;</t>
  </si>
  <si>
    <t>Huang/Chin Li,Huang/Chin Li</t>
  </si>
  <si>
    <t xml:space="preserve">R2303584	</t>
  </si>
  <si>
    <t xml:space="preserve">999222761460888	</t>
  </si>
  <si>
    <t>[台北]台北大仓久和大饭店(The Okura Prestige Taipei)(80941565)</t>
  </si>
  <si>
    <t>菁英客房&lt;至多8间&gt;&lt;2人入住&gt;</t>
  </si>
  <si>
    <t>WANG/YICHEN</t>
  </si>
  <si>
    <t xml:space="preserve">1212181	</t>
  </si>
  <si>
    <t xml:space="preserve">999222773113617	</t>
  </si>
  <si>
    <t>[新北]云顶民宿(Cloud Garden Homestay)(81211191)</t>
  </si>
  <si>
    <t>豪华双人间&lt;至多8间&gt;&lt;2人入住&gt;&lt;早餐&gt;</t>
  </si>
  <si>
    <t>LIU/YICHUN</t>
  </si>
  <si>
    <t xml:space="preserve">3037500	</t>
  </si>
  <si>
    <t xml:space="preserve">1981	</t>
  </si>
  <si>
    <t xml:space="preserve">999222811715951	</t>
  </si>
  <si>
    <t>[高雄]康桥商旅(高雄光荣码头馆)(Kindness Hotel - Guang Rong Pier)(80942272)</t>
  </si>
  <si>
    <t>商务两小床客房&lt;至多8间&gt;&lt;2人入住&gt;&lt;早餐&gt;</t>
  </si>
  <si>
    <t>TSAI/NIANGTZU,TSAO/MINGCHUAN</t>
  </si>
  <si>
    <t xml:space="preserve">3044835	</t>
  </si>
  <si>
    <t xml:space="preserve">999222814599116	</t>
  </si>
  <si>
    <t>[文昌]文昌南国温德姆花园酒店(92491028)</t>
  </si>
  <si>
    <t>温德姆海景大床房&lt;至多8间&gt;&lt;2人入住&gt;</t>
  </si>
  <si>
    <t>张松林,王丽华</t>
  </si>
  <si>
    <t xml:space="preserve">3045497	</t>
  </si>
  <si>
    <t xml:space="preserve">90019EE011750;90019EE011749	</t>
  </si>
  <si>
    <t xml:space="preserve">999222814794465	</t>
  </si>
  <si>
    <t>[北京]格林豪泰(北京菜市口宣武医院店)(83900669)</t>
  </si>
  <si>
    <t>高级双床房&lt;至多8间&gt;&lt;2人入住&gt;</t>
  </si>
  <si>
    <t>张佳乐</t>
  </si>
  <si>
    <t xml:space="preserve">3045547	</t>
  </si>
  <si>
    <t xml:space="preserve">(GRT)83203378;	</t>
  </si>
  <si>
    <t xml:space="preserve">999222816637085	</t>
  </si>
  <si>
    <t>[芒市]雅斯特国际酒店(芒市机场店)(94908566)</t>
  </si>
  <si>
    <t>豪华大床房&lt;至多8间&gt;&lt;90天内可预订&gt;&lt;2人入住&gt;&lt;早餐&gt;</t>
  </si>
  <si>
    <t>马瑞敏</t>
  </si>
  <si>
    <t xml:space="preserve">3046039	</t>
  </si>
  <si>
    <t xml:space="preserve">999222816645771	</t>
  </si>
  <si>
    <t>豪华双床房&lt;至多8间&gt;&lt;90天内可预订&gt;&lt;2人入住&gt;&lt;早餐&gt;</t>
  </si>
  <si>
    <t xml:space="preserve">3046044	</t>
  </si>
  <si>
    <t xml:space="preserve">999222817204311	</t>
  </si>
  <si>
    <t>[台北]品格子旅店(台北西门馆)(Inn Cube Ximen)(80942260)</t>
  </si>
  <si>
    <t>双人房 - 附共用卫浴&lt;至多8间&gt;&lt;90天内可预订&gt;&lt;2人入住&gt;</t>
  </si>
  <si>
    <t>Huang/Yu-Wei,Huang/Yu-Wei</t>
  </si>
  <si>
    <t xml:space="preserve">3046211	</t>
  </si>
  <si>
    <t xml:space="preserve">761528	</t>
  </si>
  <si>
    <t xml:space="preserve">999222818809547	</t>
  </si>
  <si>
    <t>[玉林]城市便捷酒店(玉林步行街店)(68342874)</t>
  </si>
  <si>
    <t>特惠大床房&lt;至多8间&gt;&lt;2人入住&gt;</t>
  </si>
  <si>
    <t>陈春莲</t>
  </si>
  <si>
    <t xml:space="preserve">3046740	</t>
  </si>
  <si>
    <t xml:space="preserve">R_0775001_3694941	</t>
  </si>
  <si>
    <t xml:space="preserve">999222819263734	</t>
  </si>
  <si>
    <t>[伊宁市]IU酒店(伊宁上海城店)(92484496)</t>
  </si>
  <si>
    <t>小U·超级大床房&lt;至多8间&gt;&lt;2人入住&gt;</t>
  </si>
  <si>
    <t>迪达尔努尔哈力</t>
  </si>
  <si>
    <t xml:space="preserve">3046888	</t>
  </si>
  <si>
    <t>，</t>
  </si>
  <si>
    <t>A230307103858481</t>
  </si>
  <si>
    <t>总计：8888元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</si>
  <si>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</si>
  <si>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</si>
  <si>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</si>
  <si>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</si>
  <si>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</si>
  <si>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</si>
  <si>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</si>
  <si>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</si>
  <si>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</si>
  <si>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</si>
  <si>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</si>
  <si>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</si>
  <si>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</si>
  <si>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</si>
  <si>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</si>
  <si>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</si>
  <si>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</si>
  <si>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</si>
  <si>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</si>
  <si>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</si>
  <si>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3046740</t>
  </si>
  <si>
    <t>城市便捷酒店(玉林步行街店)</t>
  </si>
  <si>
    <t>2023-02-20</t>
  </si>
  <si>
    <t>退房日月结</t>
  </si>
  <si>
    <t>132.00</t>
  </si>
  <si>
    <t>RMB</t>
  </si>
  <si>
    <t>0</t>
  </si>
  <si>
    <t>0.00</t>
  </si>
  <si>
    <t>携程汇登国内直连</t>
  </si>
  <si>
    <t>01.011264</t>
  </si>
  <si>
    <t>2023-02-19 20:42:06</t>
  </si>
  <si>
    <t>否</t>
  </si>
  <si>
    <t>广州汇登信息科技有限公司</t>
  </si>
  <si>
    <t>直连</t>
  </si>
  <si>
    <t>中国</t>
  </si>
  <si>
    <t>3046211</t>
  </si>
  <si>
    <t>品格子旅店(台北西门馆)</t>
  </si>
  <si>
    <t>Huang Yu-Wei,Huang Yu-Wei</t>
  </si>
  <si>
    <t>198.00</t>
  </si>
  <si>
    <t>2023-02-19 18:02:00</t>
  </si>
  <si>
    <t>3046044</t>
  </si>
  <si>
    <t>雅斯特国际酒店(芒市机场店)</t>
  </si>
  <si>
    <t>361.00</t>
  </si>
  <si>
    <t>2023-02-19 17:07:43</t>
  </si>
  <si>
    <t>3046039</t>
  </si>
  <si>
    <t>322.00</t>
  </si>
  <si>
    <t>2023-02-19 17:06:49</t>
  </si>
  <si>
    <t>3045497</t>
  </si>
  <si>
    <t>文昌南国温德姆花园酒店</t>
  </si>
  <si>
    <t>884.00</t>
  </si>
  <si>
    <t>2023-02-19 14:10:06</t>
  </si>
  <si>
    <t>3044835</t>
  </si>
  <si>
    <t>康桥商旅光荣码头馆</t>
  </si>
  <si>
    <t>TSAI NIANGTZU,TSAO MINGCHUAN</t>
  </si>
  <si>
    <t>1092.00</t>
  </si>
  <si>
    <t>2023-02-19 10:13:01</t>
  </si>
  <si>
    <t>2023-02-17</t>
  </si>
  <si>
    <t>3037500</t>
  </si>
  <si>
    <t>云顶民宿</t>
  </si>
  <si>
    <t>LIU YICHUN</t>
  </si>
  <si>
    <t>659.00</t>
  </si>
  <si>
    <t>2023-02-17 00:32:20</t>
  </si>
  <si>
    <t>2023-02-16</t>
  </si>
  <si>
    <t>3035710</t>
  </si>
  <si>
    <t>台北大仓久和大饭店</t>
  </si>
  <si>
    <t>WANG YICHEN</t>
  </si>
  <si>
    <t>1747.00</t>
  </si>
  <si>
    <t>2023-02-16 14:50:30</t>
  </si>
  <si>
    <t>3035479</t>
  </si>
  <si>
    <t>台南台糖长荣酒店</t>
  </si>
  <si>
    <t>Huang Chin Li,Huang Chin Li</t>
  </si>
  <si>
    <t>1054.00</t>
  </si>
  <si>
    <t>2023-02-16 13:41:02</t>
  </si>
  <si>
    <t>2023-02-14</t>
  </si>
  <si>
    <t>3030524</t>
  </si>
  <si>
    <t>御宿商旅(高雄中山馆)</t>
  </si>
  <si>
    <t>CHUANG CHINJU</t>
  </si>
  <si>
    <t>285.00</t>
  </si>
  <si>
    <t>2023-02-14 17:40:56</t>
  </si>
  <si>
    <t>2023-02-13</t>
  </si>
  <si>
    <t>3028269</t>
  </si>
  <si>
    <t>彰化丽景经典汽车旅馆</t>
  </si>
  <si>
    <t>WANG POYEN</t>
  </si>
  <si>
    <t>515.00</t>
  </si>
  <si>
    <t>2023-02-13 19:10:27</t>
  </si>
  <si>
    <t>2023-02-11</t>
  </si>
  <si>
    <t>3022000</t>
  </si>
  <si>
    <t>天艺商旅</t>
  </si>
  <si>
    <t>LIU CHENGLUNG</t>
  </si>
  <si>
    <t>147.00</t>
  </si>
  <si>
    <t>2023-02-11 11:36:39</t>
  </si>
  <si>
    <t>2023-02-09</t>
  </si>
  <si>
    <t>3017084</t>
  </si>
  <si>
    <t>汉庭酒店(杭州钱江新城景昙路店)</t>
  </si>
  <si>
    <t>2023-02-18</t>
  </si>
  <si>
    <t>368.00</t>
  </si>
  <si>
    <t>2023-02-09 16:35:12</t>
  </si>
  <si>
    <t>2023-02-07</t>
  </si>
  <si>
    <t>3012513</t>
  </si>
  <si>
    <t>太阳花3D浮雕民宿</t>
  </si>
  <si>
    <t>WU HSINCHUNG</t>
  </si>
  <si>
    <t>154.00</t>
  </si>
  <si>
    <t>2023-02-07 21:36:50</t>
  </si>
  <si>
    <t>3012456</t>
  </si>
  <si>
    <t>全季酒店(北京安定门店)</t>
  </si>
  <si>
    <t>480.00</t>
  </si>
  <si>
    <t>2023-02-07 21:19:22</t>
  </si>
  <si>
    <t>2023-02-05</t>
  </si>
  <si>
    <t>3006646</t>
  </si>
  <si>
    <t>ML Hotel 晨光饭店</t>
  </si>
  <si>
    <t>NI CHIACHI</t>
  </si>
  <si>
    <t>490.00</t>
  </si>
  <si>
    <t>2023-02-05 21:07:08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</si>
</sst>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18</xdr:col>
      <xdr:colOff>504825</xdr:colOff>
      <xdr:row>62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2025" y="4800600"/>
          <a:ext cx="12372975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44976</v>
      </c>
      <c r="G2" s="6">
        <v>44977</v>
      </c>
      <c r="H2" s="4">
        <v>1</v>
      </c>
      <c r="I2" s="4">
        <v>1</v>
      </c>
      <c r="J2" s="4">
        <v>1</v>
      </c>
      <c r="K2" s="4" t="s">
        <v>30</v>
      </c>
      <c r="L2" s="4">
        <v>149</v>
      </c>
      <c r="M2" s="4">
        <v>149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44992</v>
      </c>
      <c r="T2" s="4" t="s">
        <v>34</v>
      </c>
      <c r="U2" s="4">
        <v>149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44976</v>
      </c>
      <c r="G3" s="6">
        <v>44977</v>
      </c>
      <c r="H3" s="4">
        <v>1</v>
      </c>
      <c r="I3" s="4">
        <v>1</v>
      </c>
      <c r="J3" s="4">
        <v>1</v>
      </c>
      <c r="K3" s="4" t="s">
        <v>30</v>
      </c>
      <c r="L3" s="4">
        <v>-149</v>
      </c>
      <c r="M3" s="4">
        <v>-149</v>
      </c>
      <c r="N3" s="4" t="s">
        <v>31</v>
      </c>
      <c r="O3" s="4" t="s">
        <v>32</v>
      </c>
      <c r="P3" s="4" t="s">
        <v>33</v>
      </c>
      <c r="Q3" s="4">
        <v>0</v>
      </c>
      <c r="R3" s="7">
        <v>44962</v>
      </c>
      <c r="S3" s="6">
        <v>44992</v>
      </c>
      <c r="T3" s="4" t="s">
        <v>34</v>
      </c>
      <c r="U3" s="4">
        <v>-149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44976</v>
      </c>
      <c r="G4" s="6">
        <v>44977</v>
      </c>
      <c r="H4" s="4">
        <v>1</v>
      </c>
      <c r="I4" s="4">
        <v>1</v>
      </c>
      <c r="J4" s="4">
        <v>1</v>
      </c>
      <c r="K4" s="4" t="s">
        <v>30</v>
      </c>
      <c r="L4" s="4">
        <v>490</v>
      </c>
      <c r="M4" s="4">
        <v>490</v>
      </c>
      <c r="N4" s="4" t="s">
        <v>41</v>
      </c>
      <c r="O4" s="4" t="s">
        <v>32</v>
      </c>
      <c r="P4" s="4" t="s">
        <v>33</v>
      </c>
      <c r="Q4" s="4">
        <v>0</v>
      </c>
      <c r="R4" s="7">
        <v>44962</v>
      </c>
      <c r="S4" s="6">
        <v>44992</v>
      </c>
      <c r="T4" s="4" t="s">
        <v>34</v>
      </c>
      <c r="U4" s="4">
        <v>490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44976</v>
      </c>
      <c r="G5" s="6">
        <v>44977</v>
      </c>
      <c r="H5" s="4">
        <v>1</v>
      </c>
      <c r="I5" s="4">
        <v>1</v>
      </c>
      <c r="J5" s="4">
        <v>1</v>
      </c>
      <c r="K5" s="4" t="s">
        <v>30</v>
      </c>
      <c r="L5" s="4">
        <v>480</v>
      </c>
      <c r="M5" s="4">
        <v>480</v>
      </c>
      <c r="N5" s="4" t="s">
        <v>47</v>
      </c>
      <c r="O5" s="4" t="s">
        <v>32</v>
      </c>
      <c r="P5" s="4" t="s">
        <v>33</v>
      </c>
      <c r="Q5" s="4">
        <v>0</v>
      </c>
      <c r="R5" s="7">
        <v>44964</v>
      </c>
      <c r="S5" s="6">
        <v>44992</v>
      </c>
      <c r="T5" s="4" t="s">
        <v>34</v>
      </c>
      <c r="U5" s="4">
        <v>480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44976</v>
      </c>
      <c r="G6" s="6">
        <v>44977</v>
      </c>
      <c r="H6" s="4">
        <v>1</v>
      </c>
      <c r="I6" s="4">
        <v>1</v>
      </c>
      <c r="J6" s="4">
        <v>1</v>
      </c>
      <c r="K6" s="4" t="s">
        <v>30</v>
      </c>
      <c r="L6" s="4">
        <v>154</v>
      </c>
      <c r="M6" s="4">
        <v>154</v>
      </c>
      <c r="N6" s="4" t="s">
        <v>53</v>
      </c>
      <c r="O6" s="4" t="s">
        <v>32</v>
      </c>
      <c r="P6" s="4" t="s">
        <v>33</v>
      </c>
      <c r="Q6" s="4">
        <v>0</v>
      </c>
      <c r="R6" s="7">
        <v>44964</v>
      </c>
      <c r="S6" s="6">
        <v>44992</v>
      </c>
      <c r="T6" s="4" t="s">
        <v>34</v>
      </c>
      <c r="U6" s="4">
        <v>154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44975</v>
      </c>
      <c r="G7" s="6">
        <v>44977</v>
      </c>
      <c r="H7" s="4">
        <v>1</v>
      </c>
      <c r="I7" s="4">
        <v>2</v>
      </c>
      <c r="J7" s="4">
        <v>2</v>
      </c>
      <c r="K7" s="4" t="s">
        <v>30</v>
      </c>
      <c r="L7" s="4">
        <v>368</v>
      </c>
      <c r="M7" s="4">
        <v>368</v>
      </c>
      <c r="N7" s="4" t="s">
        <v>59</v>
      </c>
      <c r="O7" s="4" t="s">
        <v>32</v>
      </c>
      <c r="P7" s="4" t="s">
        <v>33</v>
      </c>
      <c r="Q7" s="4">
        <v>0</v>
      </c>
      <c r="R7" s="7">
        <v>44966</v>
      </c>
      <c r="S7" s="6">
        <v>44992</v>
      </c>
      <c r="T7" s="4" t="s">
        <v>34</v>
      </c>
      <c r="U7" s="4">
        <v>368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44976</v>
      </c>
      <c r="G8" s="6">
        <v>44977</v>
      </c>
      <c r="H8" s="4">
        <v>1</v>
      </c>
      <c r="I8" s="4">
        <v>1</v>
      </c>
      <c r="J8" s="4">
        <v>1</v>
      </c>
      <c r="K8" s="4" t="s">
        <v>30</v>
      </c>
      <c r="L8" s="4">
        <v>147</v>
      </c>
      <c r="M8" s="4">
        <v>147</v>
      </c>
      <c r="N8" s="4" t="s">
        <v>63</v>
      </c>
      <c r="O8" s="4" t="s">
        <v>32</v>
      </c>
      <c r="P8" s="4" t="s">
        <v>33</v>
      </c>
      <c r="Q8" s="4">
        <v>0</v>
      </c>
      <c r="R8" s="7">
        <v>44968</v>
      </c>
      <c r="S8" s="6">
        <v>44992</v>
      </c>
      <c r="T8" s="4" t="s">
        <v>34</v>
      </c>
      <c r="U8" s="4">
        <v>147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44976</v>
      </c>
      <c r="G9" s="6">
        <v>44977</v>
      </c>
      <c r="H9" s="4">
        <v>1</v>
      </c>
      <c r="I9" s="4">
        <v>1</v>
      </c>
      <c r="J9" s="4">
        <v>1</v>
      </c>
      <c r="K9" s="4" t="s">
        <v>30</v>
      </c>
      <c r="L9" s="4">
        <v>515</v>
      </c>
      <c r="M9" s="4">
        <v>515</v>
      </c>
      <c r="N9" s="4" t="s">
        <v>68</v>
      </c>
      <c r="O9" s="4" t="s">
        <v>32</v>
      </c>
      <c r="P9" s="4" t="s">
        <v>33</v>
      </c>
      <c r="Q9" s="4">
        <v>0</v>
      </c>
      <c r="R9" s="7">
        <v>44970</v>
      </c>
      <c r="S9" s="6">
        <v>44992</v>
      </c>
      <c r="T9" s="4" t="s">
        <v>34</v>
      </c>
      <c r="U9" s="4">
        <v>515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44976</v>
      </c>
      <c r="G10" s="6">
        <v>44977</v>
      </c>
      <c r="H10" s="4">
        <v>1</v>
      </c>
      <c r="I10" s="4">
        <v>1</v>
      </c>
      <c r="J10" s="4">
        <v>1</v>
      </c>
      <c r="K10" s="4" t="s">
        <v>30</v>
      </c>
      <c r="L10" s="4">
        <v>285</v>
      </c>
      <c r="M10" s="4">
        <v>285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44971</v>
      </c>
      <c r="S10" s="6">
        <v>44992</v>
      </c>
      <c r="T10" s="4" t="s">
        <v>34</v>
      </c>
      <c r="U10" s="4">
        <v>285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44976</v>
      </c>
      <c r="G11" s="6">
        <v>44977</v>
      </c>
      <c r="H11" s="4">
        <v>1</v>
      </c>
      <c r="I11" s="4">
        <v>1</v>
      </c>
      <c r="J11" s="4">
        <v>1</v>
      </c>
      <c r="K11" s="4" t="s">
        <v>30</v>
      </c>
      <c r="L11" s="4">
        <v>1054</v>
      </c>
      <c r="M11" s="4">
        <v>1054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44973</v>
      </c>
      <c r="S11" s="6">
        <v>44992</v>
      </c>
      <c r="T11" s="4" t="s">
        <v>34</v>
      </c>
      <c r="U11" s="4">
        <v>1054</v>
      </c>
      <c r="V11" s="4">
        <v>0</v>
      </c>
      <c r="W11" s="4">
        <v>0</v>
      </c>
      <c r="X11" s="4" t="s">
        <v>36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44976</v>
      </c>
      <c r="G12" s="6">
        <v>44977</v>
      </c>
      <c r="H12" s="4">
        <v>1</v>
      </c>
      <c r="I12" s="4">
        <v>1</v>
      </c>
      <c r="J12" s="4">
        <v>1</v>
      </c>
      <c r="K12" s="4" t="s">
        <v>30</v>
      </c>
      <c r="L12" s="4">
        <v>1747</v>
      </c>
      <c r="M12" s="4">
        <v>1747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44973</v>
      </c>
      <c r="S12" s="6">
        <v>44992</v>
      </c>
      <c r="T12" s="4" t="s">
        <v>34</v>
      </c>
      <c r="U12" s="4">
        <v>1747</v>
      </c>
      <c r="V12" s="4">
        <v>0</v>
      </c>
      <c r="W12" s="4">
        <v>0</v>
      </c>
      <c r="X12" s="4" t="s">
        <v>36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44976</v>
      </c>
      <c r="G13" s="6">
        <v>44977</v>
      </c>
      <c r="H13" s="4">
        <v>1</v>
      </c>
      <c r="I13" s="4">
        <v>1</v>
      </c>
      <c r="J13" s="4">
        <v>1</v>
      </c>
      <c r="K13" s="4" t="s">
        <v>30</v>
      </c>
      <c r="L13" s="4">
        <v>659</v>
      </c>
      <c r="M13" s="4">
        <v>659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44974</v>
      </c>
      <c r="S13" s="6">
        <v>44992</v>
      </c>
      <c r="T13" s="4" t="s">
        <v>34</v>
      </c>
      <c r="U13" s="4">
        <v>659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44976</v>
      </c>
      <c r="G14" s="6">
        <v>44977</v>
      </c>
      <c r="H14" s="4">
        <v>2</v>
      </c>
      <c r="I14" s="4">
        <v>1</v>
      </c>
      <c r="J14" s="4">
        <v>2</v>
      </c>
      <c r="K14" s="4" t="s">
        <v>30</v>
      </c>
      <c r="L14" s="4">
        <v>1092</v>
      </c>
      <c r="M14" s="4">
        <v>1092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44976</v>
      </c>
      <c r="S14" s="6">
        <v>44992</v>
      </c>
      <c r="T14" s="4" t="s">
        <v>34</v>
      </c>
      <c r="U14" s="4">
        <v>1092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44976</v>
      </c>
      <c r="G15" s="6">
        <v>44977</v>
      </c>
      <c r="H15" s="4">
        <v>2</v>
      </c>
      <c r="I15" s="4">
        <v>1</v>
      </c>
      <c r="J15" s="4">
        <v>2</v>
      </c>
      <c r="K15" s="4" t="s">
        <v>30</v>
      </c>
      <c r="L15" s="4">
        <v>884</v>
      </c>
      <c r="M15" s="4">
        <v>884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44976</v>
      </c>
      <c r="S15" s="6">
        <v>44992</v>
      </c>
      <c r="T15" s="4" t="s">
        <v>34</v>
      </c>
      <c r="U15" s="4">
        <v>884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44976</v>
      </c>
      <c r="G16" s="6">
        <v>44977</v>
      </c>
      <c r="H16" s="4">
        <v>1</v>
      </c>
      <c r="I16" s="4">
        <v>1</v>
      </c>
      <c r="J16" s="4">
        <v>1</v>
      </c>
      <c r="K16" s="4" t="s">
        <v>30</v>
      </c>
      <c r="L16" s="4">
        <v>341</v>
      </c>
      <c r="M16" s="4">
        <v>341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44976</v>
      </c>
      <c r="S16" s="6">
        <v>44992</v>
      </c>
      <c r="T16" s="4" t="s">
        <v>34</v>
      </c>
      <c r="U16" s="4">
        <v>341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103</v>
      </c>
      <c r="B17" s="4" t="s">
        <v>26</v>
      </c>
      <c r="C17" s="4" t="s">
        <v>37</v>
      </c>
      <c r="D17" s="4" t="s">
        <v>104</v>
      </c>
      <c r="E17" s="4" t="s">
        <v>105</v>
      </c>
      <c r="F17" s="6">
        <v>44976</v>
      </c>
      <c r="G17" s="6">
        <v>44977</v>
      </c>
      <c r="H17" s="4">
        <v>1</v>
      </c>
      <c r="I17" s="4">
        <v>1</v>
      </c>
      <c r="J17" s="4">
        <v>1</v>
      </c>
      <c r="K17" s="4" t="s">
        <v>30</v>
      </c>
      <c r="L17" s="4">
        <v>-341</v>
      </c>
      <c r="M17" s="4">
        <v>-341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44976</v>
      </c>
      <c r="S17" s="6">
        <v>44992</v>
      </c>
      <c r="T17" s="4" t="s">
        <v>34</v>
      </c>
      <c r="U17" s="4">
        <v>-341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44976</v>
      </c>
      <c r="G18" s="6">
        <v>44977</v>
      </c>
      <c r="H18" s="4">
        <v>1</v>
      </c>
      <c r="I18" s="4">
        <v>1</v>
      </c>
      <c r="J18" s="4">
        <v>1</v>
      </c>
      <c r="K18" s="4" t="s">
        <v>30</v>
      </c>
      <c r="L18" s="4">
        <v>322</v>
      </c>
      <c r="M18" s="4">
        <v>322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44976</v>
      </c>
      <c r="S18" s="6">
        <v>44992</v>
      </c>
      <c r="T18" s="4" t="s">
        <v>34</v>
      </c>
      <c r="U18" s="4">
        <v>322</v>
      </c>
      <c r="V18" s="4">
        <v>0</v>
      </c>
      <c r="W18" s="4">
        <v>0</v>
      </c>
      <c r="X18" s="4" t="s">
        <v>113</v>
      </c>
      <c r="Y18" s="4" t="s">
        <v>36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110</v>
      </c>
      <c r="E19" s="4" t="s">
        <v>115</v>
      </c>
      <c r="F19" s="6">
        <v>44976</v>
      </c>
      <c r="G19" s="6">
        <v>44977</v>
      </c>
      <c r="H19" s="4">
        <v>1</v>
      </c>
      <c r="I19" s="4">
        <v>1</v>
      </c>
      <c r="J19" s="4">
        <v>1</v>
      </c>
      <c r="K19" s="4" t="s">
        <v>30</v>
      </c>
      <c r="L19" s="4">
        <v>361</v>
      </c>
      <c r="M19" s="4">
        <v>361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44976</v>
      </c>
      <c r="S19" s="6">
        <v>44992</v>
      </c>
      <c r="T19" s="4" t="s">
        <v>34</v>
      </c>
      <c r="U19" s="4">
        <v>361</v>
      </c>
      <c r="V19" s="4">
        <v>0</v>
      </c>
      <c r="W19" s="4">
        <v>0</v>
      </c>
      <c r="X19" s="4" t="s">
        <v>116</v>
      </c>
      <c r="Y19" s="4" t="s">
        <v>36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44976</v>
      </c>
      <c r="G20" s="6">
        <v>44977</v>
      </c>
      <c r="H20" s="4">
        <v>1</v>
      </c>
      <c r="I20" s="4">
        <v>1</v>
      </c>
      <c r="J20" s="4">
        <v>1</v>
      </c>
      <c r="K20" s="4" t="s">
        <v>30</v>
      </c>
      <c r="L20" s="4">
        <v>198</v>
      </c>
      <c r="M20" s="4">
        <v>198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44976</v>
      </c>
      <c r="S20" s="6">
        <v>44992</v>
      </c>
      <c r="T20" s="4" t="s">
        <v>34</v>
      </c>
      <c r="U20" s="4">
        <v>198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44976</v>
      </c>
      <c r="G21" s="6">
        <v>44977</v>
      </c>
      <c r="H21" s="4">
        <v>1</v>
      </c>
      <c r="I21" s="4">
        <v>1</v>
      </c>
      <c r="J21" s="4">
        <v>1</v>
      </c>
      <c r="K21" s="4" t="s">
        <v>30</v>
      </c>
      <c r="L21" s="4">
        <v>132</v>
      </c>
      <c r="M21" s="4">
        <v>132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44976</v>
      </c>
      <c r="S21" s="6">
        <v>44992</v>
      </c>
      <c r="T21" s="4" t="s">
        <v>34</v>
      </c>
      <c r="U21" s="4">
        <v>132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44976</v>
      </c>
      <c r="G22" s="6">
        <v>44977</v>
      </c>
      <c r="H22" s="4">
        <v>1</v>
      </c>
      <c r="I22" s="4">
        <v>1</v>
      </c>
      <c r="J22" s="4">
        <v>1</v>
      </c>
      <c r="K22" s="4" t="s">
        <v>30</v>
      </c>
      <c r="L22" s="4">
        <v>142</v>
      </c>
      <c r="M22" s="4">
        <v>142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44976</v>
      </c>
      <c r="S22" s="6">
        <v>44992</v>
      </c>
      <c r="T22" s="4" t="s">
        <v>34</v>
      </c>
      <c r="U22" s="4">
        <v>142</v>
      </c>
      <c r="V22" s="4">
        <v>0</v>
      </c>
      <c r="W22" s="4">
        <v>0</v>
      </c>
      <c r="X22" s="4" t="s">
        <v>133</v>
      </c>
      <c r="Y22" s="4" t="s">
        <v>36</v>
      </c>
    </row>
    <row r="23" s="4" customFormat="1" spans="1:25">
      <c r="A23" s="4" t="s">
        <v>129</v>
      </c>
      <c r="B23" s="4" t="s">
        <v>26</v>
      </c>
      <c r="C23" s="4" t="s">
        <v>37</v>
      </c>
      <c r="D23" s="4" t="s">
        <v>130</v>
      </c>
      <c r="E23" s="4" t="s">
        <v>131</v>
      </c>
      <c r="F23" s="6">
        <v>44976</v>
      </c>
      <c r="G23" s="6">
        <v>44977</v>
      </c>
      <c r="H23" s="4">
        <v>1</v>
      </c>
      <c r="I23" s="4">
        <v>1</v>
      </c>
      <c r="J23" s="4">
        <v>1</v>
      </c>
      <c r="K23" s="4" t="s">
        <v>30</v>
      </c>
      <c r="L23" s="4">
        <v>-142</v>
      </c>
      <c r="M23" s="4">
        <v>-142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44976</v>
      </c>
      <c r="S23" s="6">
        <v>44992</v>
      </c>
      <c r="T23" s="4" t="s">
        <v>34</v>
      </c>
      <c r="U23" s="4">
        <v>-142</v>
      </c>
      <c r="V23" s="4">
        <v>0</v>
      </c>
      <c r="W23" s="4">
        <v>0</v>
      </c>
      <c r="X23" s="4" t="s">
        <v>133</v>
      </c>
      <c r="Y2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B32" sqref="B3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</v>
      </c>
    </row>
    <row r="2" s="4" customFormat="1" hidden="1" spans="1:9">
      <c r="A2" s="5">
        <v>999222531118991</v>
      </c>
      <c r="B2" s="6">
        <v>44976</v>
      </c>
      <c r="C2" s="6">
        <v>44977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999222544981339</v>
      </c>
      <c r="B3" s="6">
        <v>44976</v>
      </c>
      <c r="C3" s="6">
        <v>44977</v>
      </c>
      <c r="D3" s="4">
        <v>490</v>
      </c>
      <c r="E3" s="4" t="str">
        <f>VLOOKUP(A3,HOP!A:L,12,0)</f>
        <v>490.00</v>
      </c>
      <c r="F3" s="4" t="str">
        <f>VLOOKUP(A3,HOP!A:C,3,0)</f>
        <v>3006646</v>
      </c>
      <c r="G3" s="4">
        <f t="shared" ref="G3:G20" si="0">D3-E3</f>
        <v>0</v>
      </c>
      <c r="H3" s="4" t="str">
        <f t="shared" ref="H3:H20" si="1">$H$1&amp;F3</f>
        <v>，3006646</v>
      </c>
      <c r="I3" s="4" t="str">
        <f>VLOOKUP(A3,HOP!A:U,21,0)</f>
        <v>直连</v>
      </c>
    </row>
    <row r="4" s="4" customFormat="1" spans="1:9">
      <c r="A4" s="5">
        <v>999222585230990</v>
      </c>
      <c r="B4" s="6">
        <v>44976</v>
      </c>
      <c r="C4" s="6">
        <v>44977</v>
      </c>
      <c r="D4" s="4">
        <v>480</v>
      </c>
      <c r="E4" s="4" t="str">
        <f>VLOOKUP(A4,HOP!A:L,12,0)</f>
        <v>480.00</v>
      </c>
      <c r="F4" s="4" t="str">
        <f>VLOOKUP(A4,HOP!A:C,3,0)</f>
        <v>3012456</v>
      </c>
      <c r="G4" s="4">
        <f t="shared" si="0"/>
        <v>0</v>
      </c>
      <c r="H4" s="4" t="str">
        <f t="shared" si="1"/>
        <v>，3012456</v>
      </c>
      <c r="I4" s="4" t="str">
        <f>VLOOKUP(A4,HOP!A:U,21,0)</f>
        <v>直连</v>
      </c>
    </row>
    <row r="5" s="4" customFormat="1" spans="1:9">
      <c r="A5" s="5">
        <v>999222585593856</v>
      </c>
      <c r="B5" s="6">
        <v>44976</v>
      </c>
      <c r="C5" s="6">
        <v>44977</v>
      </c>
      <c r="D5" s="4">
        <v>154</v>
      </c>
      <c r="E5" s="4" t="str">
        <f>VLOOKUP(A5,HOP!A:L,12,0)</f>
        <v>154.00</v>
      </c>
      <c r="F5" s="4" t="str">
        <f>VLOOKUP(A5,HOP!A:C,3,0)</f>
        <v>3012513</v>
      </c>
      <c r="G5" s="4">
        <f t="shared" si="0"/>
        <v>0</v>
      </c>
      <c r="H5" s="4" t="str">
        <f t="shared" si="1"/>
        <v>，3012513</v>
      </c>
      <c r="I5" s="4" t="str">
        <f>VLOOKUP(A5,HOP!A:U,21,0)</f>
        <v>直连</v>
      </c>
    </row>
    <row r="6" s="4" customFormat="1" spans="1:9">
      <c r="A6" s="5">
        <v>999222618965016</v>
      </c>
      <c r="B6" s="6">
        <v>44975</v>
      </c>
      <c r="C6" s="6">
        <v>44977</v>
      </c>
      <c r="D6" s="4">
        <v>368</v>
      </c>
      <c r="E6" s="4" t="str">
        <f>VLOOKUP(A6,HOP!A:L,12,0)</f>
        <v>368.00</v>
      </c>
      <c r="F6" s="4" t="str">
        <f>VLOOKUP(A6,HOP!A:C,3,0)</f>
        <v>3017084</v>
      </c>
      <c r="G6" s="4">
        <f t="shared" si="0"/>
        <v>0</v>
      </c>
      <c r="H6" s="4" t="str">
        <f t="shared" si="1"/>
        <v>，3017084</v>
      </c>
      <c r="I6" s="4" t="str">
        <f>VLOOKUP(A6,HOP!A:U,21,0)</f>
        <v>直连</v>
      </c>
    </row>
    <row r="7" s="4" customFormat="1" spans="1:9">
      <c r="A7" s="5">
        <v>999222655253273</v>
      </c>
      <c r="B7" s="6">
        <v>44976</v>
      </c>
      <c r="C7" s="6">
        <v>44977</v>
      </c>
      <c r="D7" s="4">
        <v>147</v>
      </c>
      <c r="E7" s="4" t="str">
        <f>VLOOKUP(A7,HOP!A:L,12,0)</f>
        <v>147.00</v>
      </c>
      <c r="F7" s="4" t="str">
        <f>VLOOKUP(A7,HOP!A:C,3,0)</f>
        <v>3022000</v>
      </c>
      <c r="G7" s="4">
        <f t="shared" si="0"/>
        <v>0</v>
      </c>
      <c r="H7" s="4" t="str">
        <f t="shared" si="1"/>
        <v>，3022000</v>
      </c>
      <c r="I7" s="4" t="str">
        <f>VLOOKUP(A7,HOP!A:U,21,0)</f>
        <v>直连</v>
      </c>
    </row>
    <row r="8" s="4" customFormat="1" spans="1:9">
      <c r="A8" s="5">
        <v>999222705045731</v>
      </c>
      <c r="B8" s="6">
        <v>44976</v>
      </c>
      <c r="C8" s="6">
        <v>44977</v>
      </c>
      <c r="D8" s="4">
        <v>515</v>
      </c>
      <c r="E8" s="4" t="str">
        <f>VLOOKUP(A8,HOP!A:L,12,0)</f>
        <v>515.00</v>
      </c>
      <c r="F8" s="4" t="str">
        <f>VLOOKUP(A8,HOP!A:C,3,0)</f>
        <v>3028269</v>
      </c>
      <c r="G8" s="4">
        <f t="shared" si="0"/>
        <v>0</v>
      </c>
      <c r="H8" s="4" t="str">
        <f t="shared" si="1"/>
        <v>，3028269</v>
      </c>
      <c r="I8" s="4" t="str">
        <f>VLOOKUP(A8,HOP!A:U,21,0)</f>
        <v>直连</v>
      </c>
    </row>
    <row r="9" s="4" customFormat="1" spans="1:9">
      <c r="A9" s="5">
        <v>999222723157970</v>
      </c>
      <c r="B9" s="6">
        <v>44976</v>
      </c>
      <c r="C9" s="6">
        <v>44977</v>
      </c>
      <c r="D9" s="4">
        <v>285</v>
      </c>
      <c r="E9" s="4" t="str">
        <f>VLOOKUP(A9,HOP!A:L,12,0)</f>
        <v>285.00</v>
      </c>
      <c r="F9" s="4" t="str">
        <f>VLOOKUP(A9,HOP!A:C,3,0)</f>
        <v>3030524</v>
      </c>
      <c r="G9" s="4">
        <f t="shared" si="0"/>
        <v>0</v>
      </c>
      <c r="H9" s="4" t="str">
        <f t="shared" si="1"/>
        <v>，3030524</v>
      </c>
      <c r="I9" s="4" t="str">
        <f>VLOOKUP(A9,HOP!A:U,21,0)</f>
        <v>直连</v>
      </c>
    </row>
    <row r="10" s="4" customFormat="1" spans="1:9">
      <c r="A10" s="5">
        <v>999222760349519</v>
      </c>
      <c r="B10" s="6">
        <v>44976</v>
      </c>
      <c r="C10" s="6">
        <v>44977</v>
      </c>
      <c r="D10" s="4">
        <v>1054</v>
      </c>
      <c r="E10" s="4" t="str">
        <f>VLOOKUP(A10,HOP!A:L,12,0)</f>
        <v>1054.00</v>
      </c>
      <c r="F10" s="4" t="str">
        <f>VLOOKUP(A10,HOP!A:C,3,0)</f>
        <v>3035479</v>
      </c>
      <c r="G10" s="4">
        <f t="shared" si="0"/>
        <v>0</v>
      </c>
      <c r="H10" s="4" t="str">
        <f t="shared" si="1"/>
        <v>，3035479</v>
      </c>
      <c r="I10" s="4" t="str">
        <f>VLOOKUP(A10,HOP!A:U,21,0)</f>
        <v>直连</v>
      </c>
    </row>
    <row r="11" s="4" customFormat="1" spans="1:9">
      <c r="A11" s="5">
        <v>999222761460888</v>
      </c>
      <c r="B11" s="6">
        <v>44976</v>
      </c>
      <c r="C11" s="6">
        <v>44977</v>
      </c>
      <c r="D11" s="4">
        <v>1747</v>
      </c>
      <c r="E11" s="4" t="str">
        <f>VLOOKUP(A11,HOP!A:L,12,0)</f>
        <v>1747.00</v>
      </c>
      <c r="F11" s="4" t="str">
        <f>VLOOKUP(A11,HOP!A:C,3,0)</f>
        <v>3035710</v>
      </c>
      <c r="G11" s="4">
        <f t="shared" si="0"/>
        <v>0</v>
      </c>
      <c r="H11" s="4" t="str">
        <f t="shared" si="1"/>
        <v>，3035710</v>
      </c>
      <c r="I11" s="4" t="str">
        <f>VLOOKUP(A11,HOP!A:U,21,0)</f>
        <v>直连</v>
      </c>
    </row>
    <row r="12" s="4" customFormat="1" spans="1:9">
      <c r="A12" s="5">
        <v>999222773113617</v>
      </c>
      <c r="B12" s="6">
        <v>44976</v>
      </c>
      <c r="C12" s="6">
        <v>44977</v>
      </c>
      <c r="D12" s="4">
        <v>659</v>
      </c>
      <c r="E12" s="4" t="str">
        <f>VLOOKUP(A12,HOP!A:L,12,0)</f>
        <v>659.00</v>
      </c>
      <c r="F12" s="4" t="str">
        <f>VLOOKUP(A12,HOP!A:C,3,0)</f>
        <v>3037500</v>
      </c>
      <c r="G12" s="4">
        <f t="shared" si="0"/>
        <v>0</v>
      </c>
      <c r="H12" s="4" t="str">
        <f t="shared" si="1"/>
        <v>，3037500</v>
      </c>
      <c r="I12" s="4" t="str">
        <f>VLOOKUP(A12,HOP!A:U,21,0)</f>
        <v>直连</v>
      </c>
    </row>
    <row r="13" s="4" customFormat="1" spans="1:9">
      <c r="A13" s="5">
        <v>999222811715951</v>
      </c>
      <c r="B13" s="6">
        <v>44976</v>
      </c>
      <c r="C13" s="6">
        <v>44977</v>
      </c>
      <c r="D13" s="4">
        <v>1092</v>
      </c>
      <c r="E13" s="4" t="str">
        <f>VLOOKUP(A13,HOP!A:L,12,0)</f>
        <v>1092.00</v>
      </c>
      <c r="F13" s="4" t="str">
        <f>VLOOKUP(A13,HOP!A:C,3,0)</f>
        <v>3044835</v>
      </c>
      <c r="G13" s="4">
        <f t="shared" si="0"/>
        <v>0</v>
      </c>
      <c r="H13" s="4" t="str">
        <f t="shared" si="1"/>
        <v>，3044835</v>
      </c>
      <c r="I13" s="4" t="str">
        <f>VLOOKUP(A13,HOP!A:U,21,0)</f>
        <v>直连</v>
      </c>
    </row>
    <row r="14" s="4" customFormat="1" spans="1:9">
      <c r="A14" s="5">
        <v>999222814599116</v>
      </c>
      <c r="B14" s="6">
        <v>44976</v>
      </c>
      <c r="C14" s="6">
        <v>44977</v>
      </c>
      <c r="D14" s="4">
        <v>884</v>
      </c>
      <c r="E14" s="4" t="str">
        <f>VLOOKUP(A14,HOP!A:L,12,0)</f>
        <v>884.00</v>
      </c>
      <c r="F14" s="4" t="str">
        <f>VLOOKUP(A14,HOP!A:C,3,0)</f>
        <v>3045497</v>
      </c>
      <c r="G14" s="4">
        <f t="shared" si="0"/>
        <v>0</v>
      </c>
      <c r="H14" s="4" t="str">
        <f t="shared" si="1"/>
        <v>，3045497</v>
      </c>
      <c r="I14" s="4" t="str">
        <f>VLOOKUP(A14,HOP!A:U,21,0)</f>
        <v>直连</v>
      </c>
    </row>
    <row r="15" s="4" customFormat="1" hidden="1" spans="1:9">
      <c r="A15" s="5">
        <v>999222814794465</v>
      </c>
      <c r="B15" s="6">
        <v>44976</v>
      </c>
      <c r="C15" s="6">
        <v>44977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999222816637085</v>
      </c>
      <c r="B16" s="6">
        <v>44976</v>
      </c>
      <c r="C16" s="6">
        <v>44977</v>
      </c>
      <c r="D16" s="4">
        <v>322</v>
      </c>
      <c r="E16" s="4" t="str">
        <f>VLOOKUP(A16,HOP!A:L,12,0)</f>
        <v>322.00</v>
      </c>
      <c r="F16" s="4" t="str">
        <f>VLOOKUP(A16,HOP!A:C,3,0)</f>
        <v>3046039</v>
      </c>
      <c r="G16" s="4">
        <f t="shared" si="0"/>
        <v>0</v>
      </c>
      <c r="H16" s="4" t="str">
        <f t="shared" si="1"/>
        <v>，3046039</v>
      </c>
      <c r="I16" s="4" t="str">
        <f>VLOOKUP(A16,HOP!A:U,21,0)</f>
        <v>直连</v>
      </c>
    </row>
    <row r="17" s="4" customFormat="1" spans="1:9">
      <c r="A17" s="5">
        <v>999222816645771</v>
      </c>
      <c r="B17" s="6">
        <v>44976</v>
      </c>
      <c r="C17" s="6">
        <v>44977</v>
      </c>
      <c r="D17" s="4">
        <v>361</v>
      </c>
      <c r="E17" s="4" t="str">
        <f>VLOOKUP(A17,HOP!A:L,12,0)</f>
        <v>361.00</v>
      </c>
      <c r="F17" s="4" t="str">
        <f>VLOOKUP(A17,HOP!A:C,3,0)</f>
        <v>3046044</v>
      </c>
      <c r="G17" s="4">
        <f t="shared" si="0"/>
        <v>0</v>
      </c>
      <c r="H17" s="4" t="str">
        <f t="shared" si="1"/>
        <v>，3046044</v>
      </c>
      <c r="I17" s="4" t="str">
        <f>VLOOKUP(A17,HOP!A:U,21,0)</f>
        <v>直连</v>
      </c>
    </row>
    <row r="18" s="4" customFormat="1" spans="1:9">
      <c r="A18" s="5">
        <v>999222817204311</v>
      </c>
      <c r="B18" s="6">
        <v>44976</v>
      </c>
      <c r="C18" s="6">
        <v>44977</v>
      </c>
      <c r="D18" s="4">
        <v>198</v>
      </c>
      <c r="E18" s="4" t="str">
        <f>VLOOKUP(A18,HOP!A:L,12,0)</f>
        <v>198.00</v>
      </c>
      <c r="F18" s="4" t="str">
        <f>VLOOKUP(A18,HOP!A:C,3,0)</f>
        <v>3046211</v>
      </c>
      <c r="G18" s="4">
        <f t="shared" si="0"/>
        <v>0</v>
      </c>
      <c r="H18" s="4" t="str">
        <f t="shared" si="1"/>
        <v>，3046211</v>
      </c>
      <c r="I18" s="4" t="str">
        <f>VLOOKUP(A18,HOP!A:U,21,0)</f>
        <v>直连</v>
      </c>
    </row>
    <row r="19" s="4" customFormat="1" spans="1:9">
      <c r="A19" s="5">
        <v>999222818809547</v>
      </c>
      <c r="B19" s="6">
        <v>44976</v>
      </c>
      <c r="C19" s="6">
        <v>44977</v>
      </c>
      <c r="D19" s="4">
        <v>132</v>
      </c>
      <c r="E19" s="4" t="str">
        <f>VLOOKUP(A19,HOP!A:L,12,0)</f>
        <v>132.00</v>
      </c>
      <c r="F19" s="4" t="str">
        <f>VLOOKUP(A19,HOP!A:C,3,0)</f>
        <v>3046740</v>
      </c>
      <c r="G19" s="4">
        <f t="shared" si="0"/>
        <v>0</v>
      </c>
      <c r="H19" s="4" t="str">
        <f t="shared" si="1"/>
        <v>，3046740</v>
      </c>
      <c r="I19" s="4" t="str">
        <f>VLOOKUP(A19,HOP!A:U,21,0)</f>
        <v>直连</v>
      </c>
    </row>
    <row r="20" s="4" customFormat="1" hidden="1" spans="1:9">
      <c r="A20" s="5">
        <v>999222819263734</v>
      </c>
      <c r="B20" s="6">
        <v>44976</v>
      </c>
      <c r="C20" s="6">
        <v>44977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2" spans="4:4">
      <c r="D22" s="4">
        <f>SUM(D2:D21)</f>
        <v>8888</v>
      </c>
    </row>
    <row r="26" spans="1:1">
      <c r="A26" s="4" t="s">
        <v>135</v>
      </c>
    </row>
    <row r="27" spans="1:1">
      <c r="A27" s="4" t="s">
        <v>136</v>
      </c>
    </row>
  </sheetData>
  <autoFilter ref="A1:XFD22">
    <filterColumn colId="3">
      <filters blank="1">
        <filter val="490"/>
        <filter val="1092"/>
        <filter val="154"/>
        <filter val="1054"/>
        <filter val="515"/>
        <filter val="198"/>
        <filter val="659"/>
        <filter val="361"/>
        <filter val="322"/>
        <filter val="368"/>
        <filter val="132"/>
        <filter val="480"/>
        <filter val="884"/>
        <filter val="285"/>
        <filter val="147"/>
        <filter val="1747"/>
        <filter val="88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D36" sqref="D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  <c r="V1" s="2" t="s">
        <v>155</v>
      </c>
    </row>
    <row r="2" s="1" customFormat="1" spans="1:22">
      <c r="A2" s="3">
        <v>999222818809547</v>
      </c>
      <c r="B2" s="1" t="s">
        <v>156</v>
      </c>
      <c r="C2" s="1" t="s">
        <v>157</v>
      </c>
      <c r="D2" s="1" t="s">
        <v>158</v>
      </c>
      <c r="E2" s="1" t="s">
        <v>126</v>
      </c>
      <c r="F2" s="1" t="s">
        <v>156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169</v>
      </c>
      <c r="U2" s="1" t="s">
        <v>170</v>
      </c>
      <c r="V2" s="1" t="s">
        <v>171</v>
      </c>
    </row>
    <row r="3" s="1" customFormat="1" spans="1:22">
      <c r="A3" s="3">
        <v>999222817204311</v>
      </c>
      <c r="B3" s="1" t="s">
        <v>156</v>
      </c>
      <c r="C3" s="1" t="s">
        <v>172</v>
      </c>
      <c r="D3" s="1" t="s">
        <v>173</v>
      </c>
      <c r="E3" s="1" t="s">
        <v>174</v>
      </c>
      <c r="F3" s="1" t="s">
        <v>156</v>
      </c>
      <c r="G3" s="1" t="s">
        <v>159</v>
      </c>
      <c r="H3" s="1" t="s">
        <v>160</v>
      </c>
      <c r="I3" s="1" t="s">
        <v>175</v>
      </c>
      <c r="J3" s="1" t="s">
        <v>162</v>
      </c>
      <c r="K3" s="1" t="s">
        <v>175</v>
      </c>
      <c r="L3" s="1" t="s">
        <v>175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176</v>
      </c>
      <c r="S3" s="1" t="s">
        <v>168</v>
      </c>
      <c r="T3" s="1" t="s">
        <v>169</v>
      </c>
      <c r="U3" s="1" t="s">
        <v>170</v>
      </c>
      <c r="V3" s="1" t="s">
        <v>171</v>
      </c>
    </row>
    <row r="4" s="1" customFormat="1" spans="1:22">
      <c r="A4" s="3">
        <v>999222816645771</v>
      </c>
      <c r="B4" s="1" t="s">
        <v>156</v>
      </c>
      <c r="C4" s="1" t="s">
        <v>177</v>
      </c>
      <c r="D4" s="1" t="s">
        <v>178</v>
      </c>
      <c r="E4" s="1" t="s">
        <v>112</v>
      </c>
      <c r="F4" s="1" t="s">
        <v>156</v>
      </c>
      <c r="G4" s="1" t="s">
        <v>159</v>
      </c>
      <c r="H4" s="1" t="s">
        <v>160</v>
      </c>
      <c r="I4" s="1" t="s">
        <v>179</v>
      </c>
      <c r="J4" s="1" t="s">
        <v>162</v>
      </c>
      <c r="K4" s="1" t="s">
        <v>179</v>
      </c>
      <c r="L4" s="1" t="s">
        <v>179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166</v>
      </c>
      <c r="R4" s="1" t="s">
        <v>180</v>
      </c>
      <c r="S4" s="1" t="s">
        <v>168</v>
      </c>
      <c r="T4" s="1" t="s">
        <v>169</v>
      </c>
      <c r="U4" s="1" t="s">
        <v>170</v>
      </c>
      <c r="V4" s="1" t="s">
        <v>171</v>
      </c>
    </row>
    <row r="5" s="1" customFormat="1" spans="1:22">
      <c r="A5" s="3">
        <v>999222816637085</v>
      </c>
      <c r="B5" s="1" t="s">
        <v>156</v>
      </c>
      <c r="C5" s="1" t="s">
        <v>181</v>
      </c>
      <c r="D5" s="1" t="s">
        <v>178</v>
      </c>
      <c r="E5" s="1" t="s">
        <v>112</v>
      </c>
      <c r="F5" s="1" t="s">
        <v>156</v>
      </c>
      <c r="G5" s="1" t="s">
        <v>159</v>
      </c>
      <c r="H5" s="1" t="s">
        <v>160</v>
      </c>
      <c r="I5" s="1" t="s">
        <v>182</v>
      </c>
      <c r="J5" s="1" t="s">
        <v>162</v>
      </c>
      <c r="K5" s="1" t="s">
        <v>182</v>
      </c>
      <c r="L5" s="1" t="s">
        <v>182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166</v>
      </c>
      <c r="R5" s="1" t="s">
        <v>183</v>
      </c>
      <c r="S5" s="1" t="s">
        <v>168</v>
      </c>
      <c r="T5" s="1" t="s">
        <v>169</v>
      </c>
      <c r="U5" s="1" t="s">
        <v>170</v>
      </c>
      <c r="V5" s="1" t="s">
        <v>171</v>
      </c>
    </row>
    <row r="6" s="1" customFormat="1" spans="1:22">
      <c r="A6" s="3">
        <v>999222814599116</v>
      </c>
      <c r="B6" s="1" t="s">
        <v>156</v>
      </c>
      <c r="C6" s="1" t="s">
        <v>184</v>
      </c>
      <c r="D6" s="1" t="s">
        <v>185</v>
      </c>
      <c r="E6" s="1" t="s">
        <v>100</v>
      </c>
      <c r="F6" s="1" t="s">
        <v>156</v>
      </c>
      <c r="G6" s="1" t="s">
        <v>159</v>
      </c>
      <c r="H6" s="1" t="s">
        <v>160</v>
      </c>
      <c r="I6" s="1" t="s">
        <v>186</v>
      </c>
      <c r="J6" s="1" t="s">
        <v>162</v>
      </c>
      <c r="K6" s="1" t="s">
        <v>186</v>
      </c>
      <c r="L6" s="1" t="s">
        <v>186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166</v>
      </c>
      <c r="R6" s="1" t="s">
        <v>187</v>
      </c>
      <c r="S6" s="1" t="s">
        <v>168</v>
      </c>
      <c r="T6" s="1" t="s">
        <v>169</v>
      </c>
      <c r="U6" s="1" t="s">
        <v>170</v>
      </c>
      <c r="V6" s="1" t="s">
        <v>171</v>
      </c>
    </row>
    <row r="7" s="1" customFormat="1" spans="1:22">
      <c r="A7" s="3">
        <v>999222811715951</v>
      </c>
      <c r="B7" s="1" t="s">
        <v>156</v>
      </c>
      <c r="C7" s="1" t="s">
        <v>188</v>
      </c>
      <c r="D7" s="1" t="s">
        <v>189</v>
      </c>
      <c r="E7" s="1" t="s">
        <v>190</v>
      </c>
      <c r="F7" s="1" t="s">
        <v>156</v>
      </c>
      <c r="G7" s="1" t="s">
        <v>159</v>
      </c>
      <c r="H7" s="1" t="s">
        <v>160</v>
      </c>
      <c r="I7" s="1" t="s">
        <v>191</v>
      </c>
      <c r="J7" s="1" t="s">
        <v>162</v>
      </c>
      <c r="K7" s="1" t="s">
        <v>191</v>
      </c>
      <c r="L7" s="1" t="s">
        <v>191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166</v>
      </c>
      <c r="R7" s="1" t="s">
        <v>192</v>
      </c>
      <c r="S7" s="1" t="s">
        <v>168</v>
      </c>
      <c r="T7" s="1" t="s">
        <v>169</v>
      </c>
      <c r="U7" s="1" t="s">
        <v>170</v>
      </c>
      <c r="V7" s="1" t="s">
        <v>171</v>
      </c>
    </row>
    <row r="8" s="1" customFormat="1" spans="1:22">
      <c r="A8" s="3">
        <v>999222773113617</v>
      </c>
      <c r="B8" s="1" t="s">
        <v>193</v>
      </c>
      <c r="C8" s="1" t="s">
        <v>194</v>
      </c>
      <c r="D8" s="1" t="s">
        <v>195</v>
      </c>
      <c r="E8" s="1" t="s">
        <v>196</v>
      </c>
      <c r="F8" s="1" t="s">
        <v>156</v>
      </c>
      <c r="G8" s="1" t="s">
        <v>159</v>
      </c>
      <c r="H8" s="1" t="s">
        <v>160</v>
      </c>
      <c r="I8" s="1" t="s">
        <v>197</v>
      </c>
      <c r="J8" s="1" t="s">
        <v>162</v>
      </c>
      <c r="K8" s="1" t="s">
        <v>197</v>
      </c>
      <c r="L8" s="1" t="s">
        <v>197</v>
      </c>
      <c r="M8" s="1" t="s">
        <v>163</v>
      </c>
      <c r="N8" s="1" t="s">
        <v>163</v>
      </c>
      <c r="O8" s="1" t="s">
        <v>164</v>
      </c>
      <c r="P8" s="1" t="s">
        <v>165</v>
      </c>
      <c r="Q8" s="1" t="s">
        <v>166</v>
      </c>
      <c r="R8" s="1" t="s">
        <v>198</v>
      </c>
      <c r="S8" s="1" t="s">
        <v>168</v>
      </c>
      <c r="T8" s="1" t="s">
        <v>169</v>
      </c>
      <c r="U8" s="1" t="s">
        <v>170</v>
      </c>
      <c r="V8" s="1" t="s">
        <v>171</v>
      </c>
    </row>
    <row r="9" s="1" customFormat="1" spans="1:22">
      <c r="A9" s="3">
        <v>999222761460888</v>
      </c>
      <c r="B9" s="1" t="s">
        <v>199</v>
      </c>
      <c r="C9" s="1" t="s">
        <v>200</v>
      </c>
      <c r="D9" s="1" t="s">
        <v>201</v>
      </c>
      <c r="E9" s="1" t="s">
        <v>202</v>
      </c>
      <c r="F9" s="1" t="s">
        <v>156</v>
      </c>
      <c r="G9" s="1" t="s">
        <v>159</v>
      </c>
      <c r="H9" s="1" t="s">
        <v>160</v>
      </c>
      <c r="I9" s="1" t="s">
        <v>203</v>
      </c>
      <c r="J9" s="1" t="s">
        <v>162</v>
      </c>
      <c r="K9" s="1" t="s">
        <v>203</v>
      </c>
      <c r="L9" s="1" t="s">
        <v>203</v>
      </c>
      <c r="M9" s="1" t="s">
        <v>163</v>
      </c>
      <c r="N9" s="1" t="s">
        <v>163</v>
      </c>
      <c r="O9" s="1" t="s">
        <v>164</v>
      </c>
      <c r="P9" s="1" t="s">
        <v>165</v>
      </c>
      <c r="Q9" s="1" t="s">
        <v>166</v>
      </c>
      <c r="R9" s="1" t="s">
        <v>204</v>
      </c>
      <c r="S9" s="1" t="s">
        <v>168</v>
      </c>
      <c r="T9" s="1" t="s">
        <v>169</v>
      </c>
      <c r="U9" s="1" t="s">
        <v>170</v>
      </c>
      <c r="V9" s="1" t="s">
        <v>171</v>
      </c>
    </row>
    <row r="10" s="1" customFormat="1" spans="1:22">
      <c r="A10" s="3">
        <v>999222760349519</v>
      </c>
      <c r="B10" s="1" t="s">
        <v>199</v>
      </c>
      <c r="C10" s="1" t="s">
        <v>205</v>
      </c>
      <c r="D10" s="1" t="s">
        <v>206</v>
      </c>
      <c r="E10" s="1" t="s">
        <v>207</v>
      </c>
      <c r="F10" s="1" t="s">
        <v>156</v>
      </c>
      <c r="G10" s="1" t="s">
        <v>159</v>
      </c>
      <c r="H10" s="1" t="s">
        <v>160</v>
      </c>
      <c r="I10" s="1" t="s">
        <v>208</v>
      </c>
      <c r="J10" s="1" t="s">
        <v>162</v>
      </c>
      <c r="K10" s="1" t="s">
        <v>208</v>
      </c>
      <c r="L10" s="1" t="s">
        <v>208</v>
      </c>
      <c r="M10" s="1" t="s">
        <v>163</v>
      </c>
      <c r="N10" s="1" t="s">
        <v>163</v>
      </c>
      <c r="O10" s="1" t="s">
        <v>164</v>
      </c>
      <c r="P10" s="1" t="s">
        <v>165</v>
      </c>
      <c r="Q10" s="1" t="s">
        <v>166</v>
      </c>
      <c r="R10" s="1" t="s">
        <v>209</v>
      </c>
      <c r="S10" s="1" t="s">
        <v>168</v>
      </c>
      <c r="T10" s="1" t="s">
        <v>169</v>
      </c>
      <c r="U10" s="1" t="s">
        <v>170</v>
      </c>
      <c r="V10" s="1" t="s">
        <v>171</v>
      </c>
    </row>
    <row r="11" s="1" customFormat="1" spans="1:22">
      <c r="A11" s="3">
        <v>999222723157970</v>
      </c>
      <c r="B11" s="1" t="s">
        <v>210</v>
      </c>
      <c r="C11" s="1" t="s">
        <v>211</v>
      </c>
      <c r="D11" s="1" t="s">
        <v>212</v>
      </c>
      <c r="E11" s="1" t="s">
        <v>213</v>
      </c>
      <c r="F11" s="1" t="s">
        <v>156</v>
      </c>
      <c r="G11" s="1" t="s">
        <v>159</v>
      </c>
      <c r="H11" s="1" t="s">
        <v>160</v>
      </c>
      <c r="I11" s="1" t="s">
        <v>214</v>
      </c>
      <c r="J11" s="1" t="s">
        <v>162</v>
      </c>
      <c r="K11" s="1" t="s">
        <v>214</v>
      </c>
      <c r="L11" s="1" t="s">
        <v>214</v>
      </c>
      <c r="M11" s="1" t="s">
        <v>163</v>
      </c>
      <c r="N11" s="1" t="s">
        <v>163</v>
      </c>
      <c r="O11" s="1" t="s">
        <v>164</v>
      </c>
      <c r="P11" s="1" t="s">
        <v>165</v>
      </c>
      <c r="Q11" s="1" t="s">
        <v>166</v>
      </c>
      <c r="R11" s="1" t="s">
        <v>215</v>
      </c>
      <c r="S11" s="1" t="s">
        <v>168</v>
      </c>
      <c r="T11" s="1" t="s">
        <v>169</v>
      </c>
      <c r="U11" s="1" t="s">
        <v>170</v>
      </c>
      <c r="V11" s="1" t="s">
        <v>171</v>
      </c>
    </row>
    <row r="12" s="1" customFormat="1" spans="1:22">
      <c r="A12" s="3">
        <v>999222705045731</v>
      </c>
      <c r="B12" s="1" t="s">
        <v>216</v>
      </c>
      <c r="C12" s="1" t="s">
        <v>217</v>
      </c>
      <c r="D12" s="1" t="s">
        <v>218</v>
      </c>
      <c r="E12" s="1" t="s">
        <v>219</v>
      </c>
      <c r="F12" s="1" t="s">
        <v>156</v>
      </c>
      <c r="G12" s="1" t="s">
        <v>159</v>
      </c>
      <c r="H12" s="1" t="s">
        <v>160</v>
      </c>
      <c r="I12" s="1" t="s">
        <v>220</v>
      </c>
      <c r="J12" s="1" t="s">
        <v>162</v>
      </c>
      <c r="K12" s="1" t="s">
        <v>220</v>
      </c>
      <c r="L12" s="1" t="s">
        <v>220</v>
      </c>
      <c r="M12" s="1" t="s">
        <v>163</v>
      </c>
      <c r="N12" s="1" t="s">
        <v>163</v>
      </c>
      <c r="O12" s="1" t="s">
        <v>164</v>
      </c>
      <c r="P12" s="1" t="s">
        <v>165</v>
      </c>
      <c r="Q12" s="1" t="s">
        <v>166</v>
      </c>
      <c r="R12" s="1" t="s">
        <v>221</v>
      </c>
      <c r="S12" s="1" t="s">
        <v>168</v>
      </c>
      <c r="T12" s="1" t="s">
        <v>169</v>
      </c>
      <c r="U12" s="1" t="s">
        <v>170</v>
      </c>
      <c r="V12" s="1" t="s">
        <v>171</v>
      </c>
    </row>
    <row r="13" s="1" customFormat="1" spans="1:22">
      <c r="A13" s="3">
        <v>999222655253273</v>
      </c>
      <c r="B13" s="1" t="s">
        <v>222</v>
      </c>
      <c r="C13" s="1" t="s">
        <v>223</v>
      </c>
      <c r="D13" s="1" t="s">
        <v>224</v>
      </c>
      <c r="E13" s="1" t="s">
        <v>225</v>
      </c>
      <c r="F13" s="1" t="s">
        <v>156</v>
      </c>
      <c r="G13" s="1" t="s">
        <v>159</v>
      </c>
      <c r="H13" s="1" t="s">
        <v>160</v>
      </c>
      <c r="I13" s="1" t="s">
        <v>226</v>
      </c>
      <c r="J13" s="1" t="s">
        <v>162</v>
      </c>
      <c r="K13" s="1" t="s">
        <v>226</v>
      </c>
      <c r="L13" s="1" t="s">
        <v>226</v>
      </c>
      <c r="M13" s="1" t="s">
        <v>163</v>
      </c>
      <c r="N13" s="1" t="s">
        <v>163</v>
      </c>
      <c r="O13" s="1" t="s">
        <v>164</v>
      </c>
      <c r="P13" s="1" t="s">
        <v>165</v>
      </c>
      <c r="Q13" s="1" t="s">
        <v>166</v>
      </c>
      <c r="R13" s="1" t="s">
        <v>227</v>
      </c>
      <c r="S13" s="1" t="s">
        <v>168</v>
      </c>
      <c r="T13" s="1" t="s">
        <v>169</v>
      </c>
      <c r="U13" s="1" t="s">
        <v>170</v>
      </c>
      <c r="V13" s="1" t="s">
        <v>171</v>
      </c>
    </row>
    <row r="14" s="1" customFormat="1" spans="1:22">
      <c r="A14" s="3">
        <v>999222618965016</v>
      </c>
      <c r="B14" s="1" t="s">
        <v>228</v>
      </c>
      <c r="C14" s="1" t="s">
        <v>229</v>
      </c>
      <c r="D14" s="1" t="s">
        <v>230</v>
      </c>
      <c r="E14" s="1" t="s">
        <v>59</v>
      </c>
      <c r="F14" s="1" t="s">
        <v>231</v>
      </c>
      <c r="G14" s="1" t="s">
        <v>159</v>
      </c>
      <c r="H14" s="1" t="s">
        <v>160</v>
      </c>
      <c r="I14" s="1" t="s">
        <v>232</v>
      </c>
      <c r="J14" s="1" t="s">
        <v>162</v>
      </c>
      <c r="K14" s="1" t="s">
        <v>232</v>
      </c>
      <c r="L14" s="1" t="s">
        <v>232</v>
      </c>
      <c r="M14" s="1" t="s">
        <v>163</v>
      </c>
      <c r="N14" s="1" t="s">
        <v>163</v>
      </c>
      <c r="O14" s="1" t="s">
        <v>164</v>
      </c>
      <c r="P14" s="1" t="s">
        <v>165</v>
      </c>
      <c r="Q14" s="1" t="s">
        <v>166</v>
      </c>
      <c r="R14" s="1" t="s">
        <v>233</v>
      </c>
      <c r="S14" s="1" t="s">
        <v>168</v>
      </c>
      <c r="T14" s="1" t="s">
        <v>169</v>
      </c>
      <c r="U14" s="1" t="s">
        <v>170</v>
      </c>
      <c r="V14" s="1" t="s">
        <v>171</v>
      </c>
    </row>
    <row r="15" s="1" customFormat="1" spans="1:22">
      <c r="A15" s="3">
        <v>999222585593856</v>
      </c>
      <c r="B15" s="1" t="s">
        <v>234</v>
      </c>
      <c r="C15" s="1" t="s">
        <v>235</v>
      </c>
      <c r="D15" s="1" t="s">
        <v>236</v>
      </c>
      <c r="E15" s="1" t="s">
        <v>237</v>
      </c>
      <c r="F15" s="1" t="s">
        <v>156</v>
      </c>
      <c r="G15" s="1" t="s">
        <v>159</v>
      </c>
      <c r="H15" s="1" t="s">
        <v>160</v>
      </c>
      <c r="I15" s="1" t="s">
        <v>238</v>
      </c>
      <c r="J15" s="1" t="s">
        <v>162</v>
      </c>
      <c r="K15" s="1" t="s">
        <v>238</v>
      </c>
      <c r="L15" s="1" t="s">
        <v>238</v>
      </c>
      <c r="M15" s="1" t="s">
        <v>163</v>
      </c>
      <c r="N15" s="1" t="s">
        <v>163</v>
      </c>
      <c r="O15" s="1" t="s">
        <v>164</v>
      </c>
      <c r="P15" s="1" t="s">
        <v>165</v>
      </c>
      <c r="Q15" s="1" t="s">
        <v>166</v>
      </c>
      <c r="R15" s="1" t="s">
        <v>239</v>
      </c>
      <c r="S15" s="1" t="s">
        <v>168</v>
      </c>
      <c r="T15" s="1" t="s">
        <v>169</v>
      </c>
      <c r="U15" s="1" t="s">
        <v>170</v>
      </c>
      <c r="V15" s="1" t="s">
        <v>171</v>
      </c>
    </row>
    <row r="16" s="1" customFormat="1" spans="1:22">
      <c r="A16" s="3">
        <v>999222585230990</v>
      </c>
      <c r="B16" s="1" t="s">
        <v>234</v>
      </c>
      <c r="C16" s="1" t="s">
        <v>240</v>
      </c>
      <c r="D16" s="1" t="s">
        <v>241</v>
      </c>
      <c r="E16" s="1" t="s">
        <v>47</v>
      </c>
      <c r="F16" s="1" t="s">
        <v>156</v>
      </c>
      <c r="G16" s="1" t="s">
        <v>159</v>
      </c>
      <c r="H16" s="1" t="s">
        <v>160</v>
      </c>
      <c r="I16" s="1" t="s">
        <v>242</v>
      </c>
      <c r="J16" s="1" t="s">
        <v>162</v>
      </c>
      <c r="K16" s="1" t="s">
        <v>242</v>
      </c>
      <c r="L16" s="1" t="s">
        <v>242</v>
      </c>
      <c r="M16" s="1" t="s">
        <v>163</v>
      </c>
      <c r="N16" s="1" t="s">
        <v>163</v>
      </c>
      <c r="O16" s="1" t="s">
        <v>164</v>
      </c>
      <c r="P16" s="1" t="s">
        <v>165</v>
      </c>
      <c r="Q16" s="1" t="s">
        <v>166</v>
      </c>
      <c r="R16" s="1" t="s">
        <v>243</v>
      </c>
      <c r="S16" s="1" t="s">
        <v>168</v>
      </c>
      <c r="T16" s="1" t="s">
        <v>169</v>
      </c>
      <c r="U16" s="1" t="s">
        <v>170</v>
      </c>
      <c r="V16" s="1" t="s">
        <v>171</v>
      </c>
    </row>
    <row r="17" s="1" customFormat="1" spans="1:22">
      <c r="A17" s="3">
        <v>999222544981339</v>
      </c>
      <c r="B17" s="1" t="s">
        <v>244</v>
      </c>
      <c r="C17" s="1" t="s">
        <v>245</v>
      </c>
      <c r="D17" s="1" t="s">
        <v>246</v>
      </c>
      <c r="E17" s="1" t="s">
        <v>247</v>
      </c>
      <c r="F17" s="1" t="s">
        <v>156</v>
      </c>
      <c r="G17" s="1" t="s">
        <v>159</v>
      </c>
      <c r="H17" s="1" t="s">
        <v>160</v>
      </c>
      <c r="I17" s="1" t="s">
        <v>248</v>
      </c>
      <c r="J17" s="1" t="s">
        <v>162</v>
      </c>
      <c r="K17" s="1" t="s">
        <v>248</v>
      </c>
      <c r="L17" s="1" t="s">
        <v>248</v>
      </c>
      <c r="M17" s="1" t="s">
        <v>163</v>
      </c>
      <c r="N17" s="1" t="s">
        <v>163</v>
      </c>
      <c r="O17" s="1" t="s">
        <v>164</v>
      </c>
      <c r="P17" s="1" t="s">
        <v>165</v>
      </c>
      <c r="Q17" s="1" t="s">
        <v>166</v>
      </c>
      <c r="R17" s="1" t="s">
        <v>249</v>
      </c>
      <c r="S17" s="1" t="s">
        <v>168</v>
      </c>
      <c r="T17" s="1" t="s">
        <v>169</v>
      </c>
      <c r="U17" s="1" t="s">
        <v>170</v>
      </c>
      <c r="V17" s="1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2023-03-07T01:23:00Z</dcterms:created>
  <dcterms:modified xsi:type="dcterms:W3CDTF">2023-03-07T02:39:49Z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1A4883AF7F204E9E903A414F962AEA5E</vt:lpwstr>
  </property>
  <property fmtid="{D5CDD505-2E9C-101B-9397-08002B2CF9AE}" pid="3" name="KSOProductBuildVer">
    <vt:lpwstr>2052-11.1.0.13703</vt:lpwstr>
  </property>
</Properties>
</file>