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<sst xmlns="http://schemas.openxmlformats.org/spreadsheetml/2006/main" count="158" uniqueCount="103">
  <si>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</si>
  <si>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</si>
  <si>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</si>
  <si>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</si>
  <si>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</si>
  <si>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</si>
  <si>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</si>
  <si>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</si>
  <si>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</si>
  <si>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</si>
  <si>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</si>
  <si>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</si>
  <si>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</si>
  <si>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</si>
  <si>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</si>
  <si>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</si>
  <si>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</si>
  <si>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</si>
  <si>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</si>
  <si>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</si>
  <si>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</si>
  <si>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</si>
  <si>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</si>
  <si>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</si>
  <si>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</si>
  <si>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999222079544491	</t>
  </si>
  <si>
    <t>Ctrip</t>
  </si>
  <si>
    <t>正常</t>
  </si>
  <si>
    <t>[曼谷]曼谷索菲特特色酒店(SO/ Bangkok)(40721609)</t>
  </si>
  <si>
    <t>so舒适房&lt;2人入住&gt;&lt;不退款&gt;&lt;早餐&gt;</t>
  </si>
  <si>
    <t>USD</t>
  </si>
  <si>
    <t>PARK/HYEONWOO</t>
  </si>
  <si>
    <t>CA5326230307USD</t>
  </si>
  <si>
    <t>未提现</t>
  </si>
  <si>
    <t>携程开票</t>
  </si>
  <si>
    <t xml:space="preserve">2920817	</t>
  </si>
  <si>
    <t xml:space="preserve">	</t>
  </si>
  <si>
    <t xml:space="preserve">999222285965568	</t>
  </si>
  <si>
    <t>[瓜拉丁加奴]布蒂大酒店(Grand Puteri Hotel)(37197140)</t>
  </si>
  <si>
    <t>豪华房(双床)&lt;2人入住&gt;&lt;不退款&gt;</t>
  </si>
  <si>
    <t>ZAKARIA/AIDAFADHILA</t>
  </si>
  <si>
    <t xml:space="preserve">2966181	</t>
  </si>
  <si>
    <t>取消</t>
  </si>
  <si>
    <t xml:space="preserve">999222485341258	</t>
  </si>
  <si>
    <t>[芭堤雅]芭提雅摩达斯度假村(Pattaya Modus Beachfront Resort)(37251787)</t>
  </si>
  <si>
    <t>海景豪华房&lt;2人入住&gt;&lt;不退款&gt;</t>
  </si>
  <si>
    <t>Inopas/Sudrithai,Inopas/Sudrithai</t>
  </si>
  <si>
    <t xml:space="preserve">2998431	</t>
  </si>
  <si>
    <t xml:space="preserve">286370	</t>
  </si>
  <si>
    <t xml:space="preserve">999222660382701	</t>
  </si>
  <si>
    <t>[普吉岛]奈涵度假村(政府卫生认证)(The Nai Harn(SHA Extra Plus))(40718848)</t>
  </si>
  <si>
    <t>至尊海洋景房&lt;2人入住&gt;&lt;不退款&gt;&lt;早餐&gt;</t>
  </si>
  <si>
    <t>WANG/ZIHAO,WANG/JIAOYAN</t>
  </si>
  <si>
    <t xml:space="preserve">3022840	</t>
  </si>
  <si>
    <t>，</t>
  </si>
  <si>
    <t>999222485341258</t>
  </si>
  <si>
    <t>A230307101112481</t>
  </si>
  <si>
    <t>USD / HKD 当前参考汇率: 7.84975</t>
  </si>
  <si>
    <t>总计：1036 USD/
8132.34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</si>
  <si>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</si>
  <si>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</si>
  <si>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</si>
  <si>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</si>
  <si>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</si>
  <si>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</si>
  <si>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</si>
  <si>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</si>
  <si>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</si>
  <si>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</si>
  <si>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</si>
  <si>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</si>
  <si>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</si>
  <si>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</si>
  <si>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</si>
  <si>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</si>
  <si>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</si>
  <si>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</si>
  <si>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</si>
  <si>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</si>
  <si>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3022840</t>
  </si>
  <si>
    <t>普吉岛奈涵度假村</t>
  </si>
  <si>
    <t>WANG ZIHAO,WANG JIAOYAN</t>
  </si>
  <si>
    <t>2023-03-02</t>
  </si>
  <si>
    <t>2023-03-04</t>
  </si>
  <si>
    <t>退房日周结</t>
  </si>
  <si>
    <t>3903.90</t>
  </si>
  <si>
    <t>572.00</t>
  </si>
  <si>
    <t>0</t>
  </si>
  <si>
    <t>0.00</t>
  </si>
  <si>
    <t>携程盛景国际直连</t>
  </si>
  <si>
    <t>01.010677</t>
  </si>
  <si>
    <t>2023-02-14 17:26:49</t>
  </si>
  <si>
    <t>否</t>
  </si>
  <si>
    <t>汇智国际旅游发展有限公司</t>
  </si>
  <si>
    <t>直采</t>
  </si>
  <si>
    <t>泰国</t>
  </si>
  <si>
    <t>2023-01-04</t>
  </si>
  <si>
    <t>2920817</t>
  </si>
  <si>
    <t>曼谷索菲特特色酒店</t>
  </si>
  <si>
    <t>PARK HYEONWOO</t>
  </si>
  <si>
    <t>2576.55</t>
  </si>
  <si>
    <t>372.00</t>
  </si>
  <si>
    <t>2023-01-04 19:59:14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</si>
</sst>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600075</xdr:colOff>
      <xdr:row>49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534650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44987</v>
      </c>
      <c r="G2" s="6">
        <v>44989</v>
      </c>
      <c r="H2" s="4">
        <v>1</v>
      </c>
      <c r="I2" s="4">
        <v>2</v>
      </c>
      <c r="J2" s="4">
        <v>2</v>
      </c>
      <c r="K2" s="4" t="s">
        <v>30</v>
      </c>
      <c r="L2" s="4">
        <v>372</v>
      </c>
      <c r="M2" s="4">
        <v>372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44930</v>
      </c>
      <c r="S2" s="6">
        <v>44992</v>
      </c>
      <c r="T2" s="4" t="s">
        <v>34</v>
      </c>
      <c r="U2" s="4">
        <v>372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44988</v>
      </c>
      <c r="G3" s="6">
        <v>44989</v>
      </c>
      <c r="H3" s="4">
        <v>2</v>
      </c>
      <c r="I3" s="4">
        <v>1</v>
      </c>
      <c r="J3" s="4">
        <v>2</v>
      </c>
      <c r="K3" s="4" t="s">
        <v>30</v>
      </c>
      <c r="L3" s="4">
        <v>66</v>
      </c>
      <c r="M3" s="4">
        <v>66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44946</v>
      </c>
      <c r="S3" s="6">
        <v>44992</v>
      </c>
      <c r="T3" s="4" t="s">
        <v>34</v>
      </c>
      <c r="U3" s="4">
        <v>66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44988</v>
      </c>
      <c r="G4" s="6">
        <v>44989</v>
      </c>
      <c r="H4" s="4">
        <v>2</v>
      </c>
      <c r="I4" s="4">
        <v>1</v>
      </c>
      <c r="J4" s="4">
        <v>2</v>
      </c>
      <c r="K4" s="4" t="s">
        <v>30</v>
      </c>
      <c r="L4" s="4">
        <v>-66</v>
      </c>
      <c r="M4" s="4">
        <v>-66</v>
      </c>
      <c r="N4" s="4" t="s">
        <v>40</v>
      </c>
      <c r="O4" s="4" t="s">
        <v>32</v>
      </c>
      <c r="P4" s="4" t="s">
        <v>33</v>
      </c>
      <c r="Q4" s="4">
        <v>0</v>
      </c>
      <c r="R4" s="7">
        <v>44946</v>
      </c>
      <c r="S4" s="6">
        <v>44992</v>
      </c>
      <c r="T4" s="4" t="s">
        <v>34</v>
      </c>
      <c r="U4" s="4">
        <v>-66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44988</v>
      </c>
      <c r="G5" s="6">
        <v>44989</v>
      </c>
      <c r="H5" s="4">
        <v>1</v>
      </c>
      <c r="I5" s="4">
        <v>1</v>
      </c>
      <c r="J5" s="4">
        <v>1</v>
      </c>
      <c r="K5" s="4" t="s">
        <v>30</v>
      </c>
      <c r="L5" s="4">
        <v>92</v>
      </c>
      <c r="M5" s="4">
        <v>92</v>
      </c>
      <c r="N5" s="4" t="s">
        <v>46</v>
      </c>
      <c r="O5" s="4" t="s">
        <v>32</v>
      </c>
      <c r="P5" s="4" t="s">
        <v>33</v>
      </c>
      <c r="Q5" s="4">
        <v>0</v>
      </c>
      <c r="R5" s="7">
        <v>44959</v>
      </c>
      <c r="S5" s="6">
        <v>44992</v>
      </c>
      <c r="T5" s="4" t="s">
        <v>34</v>
      </c>
      <c r="U5" s="4">
        <v>92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44987</v>
      </c>
      <c r="G6" s="6">
        <v>44989</v>
      </c>
      <c r="H6" s="4">
        <v>1</v>
      </c>
      <c r="I6" s="4">
        <v>2</v>
      </c>
      <c r="J6" s="4">
        <v>2</v>
      </c>
      <c r="K6" s="4" t="s">
        <v>30</v>
      </c>
      <c r="L6" s="4">
        <v>572</v>
      </c>
      <c r="M6" s="4">
        <v>572</v>
      </c>
      <c r="N6" s="4" t="s">
        <v>52</v>
      </c>
      <c r="O6" s="4" t="s">
        <v>32</v>
      </c>
      <c r="P6" s="4" t="s">
        <v>33</v>
      </c>
      <c r="Q6" s="4">
        <v>0</v>
      </c>
      <c r="R6" s="7">
        <v>44968</v>
      </c>
      <c r="S6" s="6">
        <v>44992</v>
      </c>
      <c r="T6" s="4" t="s">
        <v>34</v>
      </c>
      <c r="U6" s="4">
        <v>572</v>
      </c>
      <c r="V6" s="4">
        <v>0</v>
      </c>
      <c r="W6" s="4">
        <v>0</v>
      </c>
      <c r="X6" s="4" t="s">
        <v>53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F14" sqref="F14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999222079544491</v>
      </c>
      <c r="B2" s="6">
        <v>44987</v>
      </c>
      <c r="C2" s="6">
        <v>44989</v>
      </c>
      <c r="D2" s="4">
        <v>372</v>
      </c>
      <c r="E2" s="4" t="str">
        <f>VLOOKUP(A2,HOP!A:L,12,0)</f>
        <v>372.00</v>
      </c>
      <c r="F2" s="4" t="str">
        <f>VLOOKUP(A2,HOP!A:C,3,0)</f>
        <v>2920817</v>
      </c>
      <c r="G2" s="4">
        <f>D2-E2</f>
        <v>0</v>
      </c>
      <c r="H2" s="4" t="str">
        <f>$H$1&amp;F2</f>
        <v>，2920817</v>
      </c>
      <c r="I2" s="4" t="str">
        <f>VLOOKUP(A2,HOP!A:U,21,0)</f>
        <v>直采</v>
      </c>
    </row>
    <row r="3" s="4" customFormat="1" hidden="1" spans="1:9">
      <c r="A3" s="5">
        <v>999222285965568</v>
      </c>
      <c r="B3" s="6">
        <v>44988</v>
      </c>
      <c r="C3" s="6">
        <v>44989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8" t="s">
        <v>55</v>
      </c>
      <c r="B4" s="6">
        <v>44988</v>
      </c>
      <c r="C4" s="6">
        <v>44989</v>
      </c>
      <c r="D4" s="4">
        <v>92</v>
      </c>
      <c r="E4" s="4">
        <v>92</v>
      </c>
      <c r="F4" s="4">
        <v>2998431</v>
      </c>
      <c r="G4" s="4">
        <f>D4-E4</f>
        <v>0</v>
      </c>
      <c r="H4" s="4" t="str">
        <f>$H$1&amp;F4</f>
        <v>，2998431</v>
      </c>
      <c r="I4" s="4" t="e">
        <f>VLOOKUP(A4,HOP!A:U,21,0)</f>
        <v>#N/A</v>
      </c>
    </row>
    <row r="5" s="4" customFormat="1" spans="1:9">
      <c r="A5" s="5">
        <v>999222660382701</v>
      </c>
      <c r="B5" s="6">
        <v>44987</v>
      </c>
      <c r="C5" s="6">
        <v>44989</v>
      </c>
      <c r="D5" s="4">
        <v>572</v>
      </c>
      <c r="E5" s="4" t="str">
        <f>VLOOKUP(A5,HOP!A:L,12,0)</f>
        <v>572.00</v>
      </c>
      <c r="F5" s="4" t="str">
        <f>VLOOKUP(A5,HOP!A:C,3,0)</f>
        <v>3022840</v>
      </c>
      <c r="G5" s="4">
        <f>D5-E5</f>
        <v>0</v>
      </c>
      <c r="H5" s="4" t="str">
        <f>$H$1&amp;F5</f>
        <v>，3022840</v>
      </c>
      <c r="I5" s="4" t="str">
        <f>VLOOKUP(A5,HOP!A:U,21,0)</f>
        <v>直采</v>
      </c>
    </row>
    <row r="7" spans="4:4">
      <c r="D7" s="4">
        <f>SUM(D2:D6)</f>
        <v>1036</v>
      </c>
    </row>
    <row r="12" spans="1:1">
      <c r="A12" s="4" t="s">
        <v>56</v>
      </c>
    </row>
    <row r="13" spans="1:1">
      <c r="A13" s="4" t="s">
        <v>57</v>
      </c>
    </row>
    <row r="14" spans="1:1">
      <c r="A14" s="4" t="s">
        <v>58</v>
      </c>
    </row>
  </sheetData>
  <autoFilter ref="A1:XFD7">
    <filterColumn colId="3">
      <filters blank="1">
        <filter val="92"/>
        <filter val="372"/>
        <filter val="572"/>
        <filter val="103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999222660382701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999222079544491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82</v>
      </c>
      <c r="G3" s="1" t="s">
        <v>83</v>
      </c>
      <c r="H3" s="1" t="s">
        <v>84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94</v>
      </c>
      <c r="V3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2023-03-07T02:00:53Z</dcterms:created>
  <dcterms:modified xsi:type="dcterms:W3CDTF">2023-03-07T02:13:38Z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B00E1308AB7646EDBEE11886CD83B53F</vt:lpwstr>
  </property>
  <property fmtid="{D5CDD505-2E9C-101B-9397-08002B2CF9AE}" pid="3" name="KSOProductBuildVer">
    <vt:lpwstr>2052-11.1.0.13703</vt:lpwstr>
  </property>
</Properties>
</file>