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对账!$1:$51</definedName>
  </definedNames>
  <calcPr calcId="144525"/>
</workbook>
</file>

<file path=xl/sharedStrings.xml><?xml version="1.0" encoding="utf-8"?>
<sst xmlns="http://schemas.openxmlformats.org/spreadsheetml/2006/main" count="803" uniqueCount="274">
  <si>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</si>
  <si>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</si>
  <si>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</si>
  <si>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</si>
  <si>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</si>
  <si>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</si>
  <si>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</si>
  <si>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</si>
  <si>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</si>
  <si>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</si>
  <si>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</si>
  <si>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</si>
  <si>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</si>
  <si>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</si>
  <si>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</si>
  <si>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</si>
  <si>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</si>
  <si>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</si>
  <si>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</si>
  <si>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</si>
  <si>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</si>
  <si>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</si>
  <si>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</si>
  <si>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</si>
  <si>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</si>
  <si>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999222688245090	</t>
  </si>
  <si>
    <t>Ctrip</t>
  </si>
  <si>
    <t>正常</t>
  </si>
  <si>
    <t>[梅州]梅州白天鹅迎宾馆(100697959)</t>
  </si>
  <si>
    <t>商务江景双床房&lt;超值特惠&gt;&lt;双人入住&gt;&lt;日历房套餐高价值&gt;&lt;单早&gt;&lt;新酒店礼盒&gt;</t>
  </si>
  <si>
    <t>CNY</t>
  </si>
  <si>
    <t>姚芸</t>
  </si>
  <si>
    <t>CA363230305CNY</t>
  </si>
  <si>
    <t>未提现</t>
  </si>
  <si>
    <t>携程开票</t>
  </si>
  <si>
    <t xml:space="preserve">	</t>
  </si>
  <si>
    <t xml:space="preserve">999222688265292	</t>
  </si>
  <si>
    <t>商务城景大床房&lt;特惠专享&gt;&lt;双人入住&gt;&lt;日历房套餐高价值&gt;&lt;双早&gt;&lt;新酒店礼盒&gt;</t>
  </si>
  <si>
    <t>金熠</t>
  </si>
  <si>
    <t xml:space="preserve">999222719488884	</t>
  </si>
  <si>
    <t>[广州]广州威珀斯酒店(67322972)</t>
  </si>
  <si>
    <t>豪华两居室公寓&lt;双人入住&gt;&lt;内宾&gt;&lt;预付&gt;&lt;双早&gt;</t>
  </si>
  <si>
    <t>成坚耀</t>
  </si>
  <si>
    <t xml:space="preserve">3030070	</t>
  </si>
  <si>
    <t xml:space="preserve">853155804	</t>
  </si>
  <si>
    <t xml:space="preserve">999222721893204	</t>
  </si>
  <si>
    <t>[梅州]梅州麓湖山酒店(67856423)</t>
  </si>
  <si>
    <t>标准双床房&lt;双人入住&gt;&lt;升级特惠&gt;&lt;双早&gt;&lt;新高价值日历房套餐&gt;&lt;新酒店礼盒&gt;</t>
  </si>
  <si>
    <t>刘维新</t>
  </si>
  <si>
    <t xml:space="preserve">2037322	</t>
  </si>
  <si>
    <t xml:space="preserve">999222740619939	</t>
  </si>
  <si>
    <t>商务江景大床房&lt;超值特惠&gt;&lt;双人入住&gt;&lt;日历房套餐高价值&gt;&lt;单早&gt;&lt;新酒店礼盒&gt;</t>
  </si>
  <si>
    <t>吴平</t>
  </si>
  <si>
    <t xml:space="preserve">999222750765480	</t>
  </si>
  <si>
    <t>商务江景双床房&lt;特惠专享&gt;&lt;双人入住&gt;&lt;日历房套餐高价值&gt;&lt;双早&gt;&lt;新酒店礼盒&gt;</t>
  </si>
  <si>
    <t>詹蕾</t>
  </si>
  <si>
    <t xml:space="preserve">999222761581690	</t>
  </si>
  <si>
    <t>黄晓萍</t>
  </si>
  <si>
    <t xml:space="preserve">999222769324636	</t>
  </si>
  <si>
    <t>[上海]上海古北湾大酒店(17096335)</t>
  </si>
  <si>
    <t>标准大床房&lt;双人入住&gt;&lt;内宾&gt;&lt;预付&gt;&lt;无早&gt;</t>
  </si>
  <si>
    <t>刘雨竹</t>
  </si>
  <si>
    <t xml:space="preserve">3036812	</t>
  </si>
  <si>
    <t xml:space="preserve">999222775043903	</t>
  </si>
  <si>
    <t>赵玉榕</t>
  </si>
  <si>
    <t xml:space="preserve">999222778324282	</t>
  </si>
  <si>
    <t>吴丽明</t>
  </si>
  <si>
    <t xml:space="preserve">999222778678672	</t>
  </si>
  <si>
    <t>[梅州]梅州客都大酒店(100660732)</t>
  </si>
  <si>
    <t>商务双床房&lt;特惠专享&gt;&lt;双人入住&gt;&lt;双早&gt;</t>
  </si>
  <si>
    <t>陈彦红</t>
  </si>
  <si>
    <t xml:space="preserve">999222779173730	</t>
  </si>
  <si>
    <t>[厦门]厦门国际会议中心酒店（环岛路酒店）(67322689)</t>
  </si>
  <si>
    <t>高级海景双床房&lt;双人入住&gt;&lt;内宾&gt;&lt;预付&gt;&lt;无早&gt;</t>
  </si>
  <si>
    <t>周琳</t>
  </si>
  <si>
    <t xml:space="preserve">3038576	</t>
  </si>
  <si>
    <t xml:space="preserve">AGODA2023021700272317	</t>
  </si>
  <si>
    <t xml:space="preserve">999222779336927	</t>
  </si>
  <si>
    <t>宋义波</t>
  </si>
  <si>
    <t xml:space="preserve">999222779375399	</t>
  </si>
  <si>
    <t>陈舒舒</t>
  </si>
  <si>
    <t xml:space="preserve">999222779636155	</t>
  </si>
  <si>
    <t>郑默人</t>
  </si>
  <si>
    <t xml:space="preserve">999222781056069	</t>
  </si>
  <si>
    <t>商务江景大床房&lt;特惠专享&gt;&lt;双人入住&gt;&lt;日历房套餐高价值&gt;&lt;双早&gt;&lt;新酒店礼盒&gt;</t>
  </si>
  <si>
    <t>李宗阳</t>
  </si>
  <si>
    <t xml:space="preserve">999222781399694	</t>
  </si>
  <si>
    <t>刘芳</t>
  </si>
  <si>
    <t xml:space="preserve">3038966	</t>
  </si>
  <si>
    <t xml:space="preserve">22782191605	</t>
  </si>
  <si>
    <t>杨立明</t>
  </si>
  <si>
    <t xml:space="preserve">22782191615	</t>
  </si>
  <si>
    <t>商务城景大床房&lt;超值特惠&gt;&lt;双人入住&gt;&lt;日历房套餐高价值&gt;&lt;单早&gt;&lt;新酒店礼盒&gt;</t>
  </si>
  <si>
    <t>郭丛珊</t>
  </si>
  <si>
    <t xml:space="preserve">999222782420921	</t>
  </si>
  <si>
    <t>温锦强</t>
  </si>
  <si>
    <t xml:space="preserve">999222782962677	</t>
  </si>
  <si>
    <t>温锦强,陈超冠,王莹玉</t>
  </si>
  <si>
    <t xml:space="preserve">999222783291653	</t>
  </si>
  <si>
    <t>[临沂]临沂鲁商铂尔曼大酒店(27944450)</t>
  </si>
  <si>
    <t>高级大床河景房&lt;双人入住&gt;&lt;内宾&gt;&lt;预付&gt;&lt;双早&gt;</t>
  </si>
  <si>
    <t>易振荣</t>
  </si>
  <si>
    <t xml:space="preserve">3039329	</t>
  </si>
  <si>
    <t xml:space="preserve">C232172313	</t>
  </si>
  <si>
    <t xml:space="preserve">999222783640913	</t>
  </si>
  <si>
    <t>张志成,王维,张樱</t>
  </si>
  <si>
    <t xml:space="preserve">999222783792719	</t>
  </si>
  <si>
    <t>邓铮杰</t>
  </si>
  <si>
    <t>取消</t>
  </si>
  <si>
    <t xml:space="preserve">999222783863829	</t>
  </si>
  <si>
    <t xml:space="preserve">999222787134542	</t>
  </si>
  <si>
    <t>豪华大床房&lt;双人入住&gt;&lt;内宾&gt;&lt;预付&gt;&lt;双早&gt;</t>
  </si>
  <si>
    <t>张明丽</t>
  </si>
  <si>
    <t xml:space="preserve">3040240	</t>
  </si>
  <si>
    <t xml:space="preserve">2302170526	</t>
  </si>
  <si>
    <t>退单</t>
  </si>
  <si>
    <t xml:space="preserve">999222707641506	</t>
  </si>
  <si>
    <t>向剑南</t>
  </si>
  <si>
    <t>CA363230306CNY</t>
  </si>
  <si>
    <t xml:space="preserve">999222740773146	</t>
  </si>
  <si>
    <t>[三亚]三亚亚太海航度假酒店暨亚太国际会议中心(67322550)</t>
  </si>
  <si>
    <t>园景双床房&lt;双人入住&gt;&lt;内宾&gt;&lt;预付&gt;&lt;无早&gt;</t>
  </si>
  <si>
    <t>李昌锦</t>
  </si>
  <si>
    <t xml:space="preserve">3032694	</t>
  </si>
  <si>
    <t xml:space="preserve">999222768811394	</t>
  </si>
  <si>
    <t>零压豪华双床房&lt;超值特惠&gt;&lt;双人入住&gt;&lt;双早&gt;&lt;日历房套餐高价值&gt;&lt;新酒店礼盒&gt;</t>
  </si>
  <si>
    <t>李绿琛</t>
  </si>
  <si>
    <t xml:space="preserve">2047658	</t>
  </si>
  <si>
    <t xml:space="preserve">999222774386088	</t>
  </si>
  <si>
    <t>[深圳]深圳硬石酒店(68299814)</t>
  </si>
  <si>
    <t>豪华双床房&lt;双人入住&gt;&lt;内宾&gt;&lt;预付&gt;&lt;无早&gt;</t>
  </si>
  <si>
    <t>罗威</t>
  </si>
  <si>
    <t xml:space="preserve">3037901	</t>
  </si>
  <si>
    <t xml:space="preserve">999222786900380	</t>
  </si>
  <si>
    <t xml:space="preserve">999222792396790	</t>
  </si>
  <si>
    <t>孙怡屏</t>
  </si>
  <si>
    <t xml:space="preserve">999222794558386	</t>
  </si>
  <si>
    <t xml:space="preserve">999222795599804	</t>
  </si>
  <si>
    <t>翟琳,陈前</t>
  </si>
  <si>
    <t xml:space="preserve">999222798541484	</t>
  </si>
  <si>
    <t>郭帼</t>
  </si>
  <si>
    <t xml:space="preserve">999222798590841	</t>
  </si>
  <si>
    <t>豪华大床房&lt;双人入住&gt;&lt;升级特惠&gt;&lt;双早&gt;&lt;新高价值日历房套餐&gt;&lt;新酒店礼盒&gt;</t>
  </si>
  <si>
    <t>韦冠华</t>
  </si>
  <si>
    <t xml:space="preserve">205518	</t>
  </si>
  <si>
    <t xml:space="preserve">999222799913027	</t>
  </si>
  <si>
    <t>张桂芳</t>
  </si>
  <si>
    <t xml:space="preserve">999222801384462	</t>
  </si>
  <si>
    <t>谢俊平</t>
  </si>
  <si>
    <t xml:space="preserve">2056422	</t>
  </si>
  <si>
    <t xml:space="preserve">999222801479785	</t>
  </si>
  <si>
    <t>黄书含</t>
  </si>
  <si>
    <t xml:space="preserve">999222801498278	</t>
  </si>
  <si>
    <t>马建华</t>
  </si>
  <si>
    <t xml:space="preserve">999222801561427	</t>
  </si>
  <si>
    <t>梁惠华</t>
  </si>
  <si>
    <t>，</t>
  </si>
  <si>
    <t>999222688245090</t>
  </si>
  <si>
    <t>202302122209100068</t>
  </si>
  <si>
    <t>999222688265292</t>
  </si>
  <si>
    <t>202302122219450068</t>
  </si>
  <si>
    <t>999222721893204</t>
  </si>
  <si>
    <t>202302141645470069</t>
  </si>
  <si>
    <t>999222740619939</t>
  </si>
  <si>
    <t>202302151610350068</t>
  </si>
  <si>
    <t>999222750765480</t>
  </si>
  <si>
    <t>202302152247210020</t>
  </si>
  <si>
    <t>999222761581690</t>
  </si>
  <si>
    <t>202302161503100071</t>
  </si>
  <si>
    <t>999222775043903</t>
  </si>
  <si>
    <t>202302171013110025</t>
  </si>
  <si>
    <t>999222778324282</t>
  </si>
  <si>
    <t>202302171209490069</t>
  </si>
  <si>
    <t>999222779336927</t>
  </si>
  <si>
    <t>202302171244440021</t>
  </si>
  <si>
    <t>999222779375399</t>
  </si>
  <si>
    <t>202302171252080021</t>
  </si>
  <si>
    <t>999222779636155</t>
  </si>
  <si>
    <t>202302171302200021</t>
  </si>
  <si>
    <t>999222781056069</t>
  </si>
  <si>
    <t>202302171416220025</t>
  </si>
  <si>
    <t>202302171528040069</t>
  </si>
  <si>
    <t>202302171526300025</t>
  </si>
  <si>
    <t>999222782420921</t>
  </si>
  <si>
    <t>202302171530020021</t>
  </si>
  <si>
    <t>999222782962677</t>
  </si>
  <si>
    <t>202302171610550068</t>
  </si>
  <si>
    <t>999222783640913</t>
  </si>
  <si>
    <t>202302171657550071</t>
  </si>
  <si>
    <t>999222707641506</t>
  </si>
  <si>
    <t>202302132147270021</t>
  </si>
  <si>
    <t>999222768811394</t>
  </si>
  <si>
    <t>202302162017450020</t>
  </si>
  <si>
    <t>999222792396790</t>
  </si>
  <si>
    <t>202302180002230068</t>
  </si>
  <si>
    <t>999222794558386</t>
  </si>
  <si>
    <t>202302180813480069</t>
  </si>
  <si>
    <t>999222795599804</t>
  </si>
  <si>
    <t>202302181027100025</t>
  </si>
  <si>
    <t>999222798541484</t>
  </si>
  <si>
    <t>202302181344170069</t>
  </si>
  <si>
    <t>999222798590841</t>
  </si>
  <si>
    <t>202302181338410069</t>
  </si>
  <si>
    <t>999222799913027</t>
  </si>
  <si>
    <t>202302181520290069</t>
  </si>
  <si>
    <t>999222801384462</t>
  </si>
  <si>
    <t>202302181725550068</t>
  </si>
  <si>
    <t>999222801479785</t>
  </si>
  <si>
    <t>202302181732470075</t>
  </si>
  <si>
    <t>999222801498278</t>
  </si>
  <si>
    <t>202302181726430021</t>
  </si>
  <si>
    <t>999222801561427</t>
  </si>
  <si>
    <t>202302181735050068</t>
  </si>
  <si>
    <t>A230306093236481</t>
  </si>
  <si>
    <t>A230306093327481</t>
  </si>
  <si>
    <t>房集：i230306093115 11554.6元</t>
  </si>
  <si>
    <t>CNY / HKD 当前参考汇率: 1.136302445</t>
  </si>
  <si>
    <t>总计： 16183.39 CNY/
18389.23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</si>
  <si>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</si>
  <si>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</si>
  <si>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</si>
  <si>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</si>
  <si>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</si>
  <si>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</si>
  <si>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</si>
  <si>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</si>
  <si>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</si>
  <si>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</si>
  <si>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</si>
  <si>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</si>
  <si>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</si>
  <si>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</si>
  <si>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</si>
  <si>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</si>
  <si>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</si>
  <si>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</si>
  <si>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</si>
  <si>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2023-02-17</t>
  </si>
  <si>
    <t>3040240</t>
  </si>
  <si>
    <t>临沂鲁商铂尔曼大酒店</t>
  </si>
  <si>
    <t>2023-02-18</t>
  </si>
  <si>
    <t>退房日周结</t>
  </si>
  <si>
    <t>808.00</t>
  </si>
  <si>
    <t>RMB</t>
  </si>
  <si>
    <t>0</t>
  </si>
  <si>
    <t>0.00</t>
  </si>
  <si>
    <t>携程国内直连(DD)</t>
  </si>
  <si>
    <t>01.011249</t>
  </si>
  <si>
    <t>2023-02-17 20:46:03</t>
  </si>
  <si>
    <t>否</t>
  </si>
  <si>
    <t>汇智国际旅游发展有限公司</t>
  </si>
  <si>
    <t>直连</t>
  </si>
  <si>
    <t>中国</t>
  </si>
  <si>
    <t>3038966</t>
  </si>
  <si>
    <t>梅州客都大酒店</t>
  </si>
  <si>
    <t>204.00</t>
  </si>
  <si>
    <t>2023-02-17 14:28:45</t>
  </si>
  <si>
    <t>直采</t>
  </si>
  <si>
    <t>3038576</t>
  </si>
  <si>
    <t>厦门国际会议中心酒店（环岛路酒店）</t>
  </si>
  <si>
    <t>622.16</t>
  </si>
  <si>
    <t>2023-02-17 12:34:21</t>
  </si>
  <si>
    <t>3038510</t>
  </si>
  <si>
    <t>2023-02-17 12:12:00</t>
  </si>
  <si>
    <t>2023-02-16</t>
  </si>
  <si>
    <t>3036812</t>
  </si>
  <si>
    <t>上海古北湾大酒店</t>
  </si>
  <si>
    <t>407.03</t>
  </si>
  <si>
    <t>2023-02-16 20:32:09</t>
  </si>
  <si>
    <t>2023-02-14</t>
  </si>
  <si>
    <t>3030070</t>
  </si>
  <si>
    <t>广州威珀斯酒店</t>
  </si>
  <si>
    <t>2383.60</t>
  </si>
  <si>
    <t>2023-02-14 14:00:28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</si>
</sst>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16</xdr:col>
      <xdr:colOff>390525</xdr:colOff>
      <xdr:row>84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235950"/>
          <a:ext cx="11915775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8"/>
  <sheetViews>
    <sheetView topLeftCell="A25" workbookViewId="0">
      <selection activeCell="A25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44974</v>
      </c>
      <c r="G2" s="6">
        <v>44975</v>
      </c>
      <c r="H2" s="4">
        <v>1</v>
      </c>
      <c r="I2" s="4">
        <v>1</v>
      </c>
      <c r="J2" s="4">
        <v>1</v>
      </c>
      <c r="K2" s="4" t="s">
        <v>30</v>
      </c>
      <c r="L2" s="4">
        <v>347.2</v>
      </c>
      <c r="M2" s="4">
        <v>347.2</v>
      </c>
      <c r="N2" s="4" t="s">
        <v>31</v>
      </c>
      <c r="O2" s="4" t="s">
        <v>32</v>
      </c>
      <c r="P2" s="4" t="s">
        <v>33</v>
      </c>
      <c r="Q2" s="4">
        <v>0</v>
      </c>
      <c r="R2" s="7">
        <v>44969</v>
      </c>
      <c r="S2" s="6">
        <v>44990</v>
      </c>
      <c r="T2" s="4" t="s">
        <v>34</v>
      </c>
      <c r="U2" s="4">
        <v>347.2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37</v>
      </c>
      <c r="F3" s="6">
        <v>44974</v>
      </c>
      <c r="G3" s="6">
        <v>44975</v>
      </c>
      <c r="H3" s="4">
        <v>1</v>
      </c>
      <c r="I3" s="4">
        <v>1</v>
      </c>
      <c r="J3" s="4">
        <v>1</v>
      </c>
      <c r="K3" s="4" t="s">
        <v>30</v>
      </c>
      <c r="L3" s="4">
        <v>343.7</v>
      </c>
      <c r="M3" s="4">
        <v>343.7</v>
      </c>
      <c r="N3" s="4" t="s">
        <v>38</v>
      </c>
      <c r="O3" s="4" t="s">
        <v>32</v>
      </c>
      <c r="P3" s="4" t="s">
        <v>33</v>
      </c>
      <c r="Q3" s="4">
        <v>0</v>
      </c>
      <c r="R3" s="7">
        <v>44969</v>
      </c>
      <c r="S3" s="6">
        <v>44990</v>
      </c>
      <c r="T3" s="4" t="s">
        <v>34</v>
      </c>
      <c r="U3" s="4">
        <v>343.7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39</v>
      </c>
      <c r="B4" s="4" t="s">
        <v>26</v>
      </c>
      <c r="C4" s="4" t="s">
        <v>27</v>
      </c>
      <c r="D4" s="4" t="s">
        <v>40</v>
      </c>
      <c r="E4" s="4" t="s">
        <v>41</v>
      </c>
      <c r="F4" s="6">
        <v>44973</v>
      </c>
      <c r="G4" s="6">
        <v>44975</v>
      </c>
      <c r="H4" s="4">
        <v>1</v>
      </c>
      <c r="I4" s="4">
        <v>2</v>
      </c>
      <c r="J4" s="4">
        <v>2</v>
      </c>
      <c r="K4" s="4" t="s">
        <v>30</v>
      </c>
      <c r="L4" s="4">
        <v>2383.6</v>
      </c>
      <c r="M4" s="4">
        <v>2383.6</v>
      </c>
      <c r="N4" s="4" t="s">
        <v>42</v>
      </c>
      <c r="O4" s="4" t="s">
        <v>32</v>
      </c>
      <c r="P4" s="4" t="s">
        <v>33</v>
      </c>
      <c r="Q4" s="4">
        <v>0</v>
      </c>
      <c r="R4" s="7">
        <v>44971</v>
      </c>
      <c r="S4" s="6">
        <v>44990</v>
      </c>
      <c r="T4" s="4" t="s">
        <v>34</v>
      </c>
      <c r="U4" s="4">
        <v>2383.6</v>
      </c>
      <c r="V4" s="4">
        <v>0</v>
      </c>
      <c r="W4" s="4">
        <v>0</v>
      </c>
      <c r="X4" s="4" t="s">
        <v>43</v>
      </c>
      <c r="Y4" s="4" t="s">
        <v>44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44974</v>
      </c>
      <c r="G5" s="6">
        <v>44975</v>
      </c>
      <c r="H5" s="4">
        <v>1</v>
      </c>
      <c r="I5" s="4">
        <v>1</v>
      </c>
      <c r="J5" s="4">
        <v>1</v>
      </c>
      <c r="K5" s="4" t="s">
        <v>30</v>
      </c>
      <c r="L5" s="4">
        <v>266</v>
      </c>
      <c r="M5" s="4">
        <v>266</v>
      </c>
      <c r="N5" s="4" t="s">
        <v>48</v>
      </c>
      <c r="O5" s="4" t="s">
        <v>32</v>
      </c>
      <c r="P5" s="4" t="s">
        <v>33</v>
      </c>
      <c r="Q5" s="4">
        <v>0</v>
      </c>
      <c r="R5" s="7">
        <v>44971</v>
      </c>
      <c r="S5" s="6">
        <v>44990</v>
      </c>
      <c r="T5" s="4" t="s">
        <v>34</v>
      </c>
      <c r="U5" s="4">
        <v>266</v>
      </c>
      <c r="V5" s="4">
        <v>0</v>
      </c>
      <c r="W5" s="4">
        <v>0</v>
      </c>
      <c r="X5" s="4" t="s">
        <v>35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28</v>
      </c>
      <c r="E6" s="4" t="s">
        <v>51</v>
      </c>
      <c r="F6" s="6">
        <v>44974</v>
      </c>
      <c r="G6" s="6">
        <v>44975</v>
      </c>
      <c r="H6" s="4">
        <v>1</v>
      </c>
      <c r="I6" s="4">
        <v>1</v>
      </c>
      <c r="J6" s="4">
        <v>1</v>
      </c>
      <c r="K6" s="4" t="s">
        <v>30</v>
      </c>
      <c r="L6" s="4">
        <v>351</v>
      </c>
      <c r="M6" s="4">
        <v>351</v>
      </c>
      <c r="N6" s="4" t="s">
        <v>52</v>
      </c>
      <c r="O6" s="4" t="s">
        <v>32</v>
      </c>
      <c r="P6" s="4" t="s">
        <v>33</v>
      </c>
      <c r="Q6" s="4">
        <v>0</v>
      </c>
      <c r="R6" s="7">
        <v>44972</v>
      </c>
      <c r="S6" s="6">
        <v>44990</v>
      </c>
      <c r="T6" s="4" t="s">
        <v>34</v>
      </c>
      <c r="U6" s="4">
        <v>351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28</v>
      </c>
      <c r="E7" s="4" t="s">
        <v>54</v>
      </c>
      <c r="F7" s="6">
        <v>44974</v>
      </c>
      <c r="G7" s="6">
        <v>44975</v>
      </c>
      <c r="H7" s="4">
        <v>1</v>
      </c>
      <c r="I7" s="4">
        <v>1</v>
      </c>
      <c r="J7" s="4">
        <v>1</v>
      </c>
      <c r="K7" s="4" t="s">
        <v>30</v>
      </c>
      <c r="L7" s="4">
        <v>341.6</v>
      </c>
      <c r="M7" s="4">
        <v>341.6</v>
      </c>
      <c r="N7" s="4" t="s">
        <v>55</v>
      </c>
      <c r="O7" s="4" t="s">
        <v>32</v>
      </c>
      <c r="P7" s="4" t="s">
        <v>33</v>
      </c>
      <c r="Q7" s="4">
        <v>0</v>
      </c>
      <c r="R7" s="7">
        <v>44972</v>
      </c>
      <c r="S7" s="6">
        <v>44990</v>
      </c>
      <c r="T7" s="4" t="s">
        <v>34</v>
      </c>
      <c r="U7" s="4">
        <v>341.6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28</v>
      </c>
      <c r="E8" s="4" t="s">
        <v>54</v>
      </c>
      <c r="F8" s="6">
        <v>44974</v>
      </c>
      <c r="G8" s="6">
        <v>44975</v>
      </c>
      <c r="H8" s="4">
        <v>1</v>
      </c>
      <c r="I8" s="4">
        <v>1</v>
      </c>
      <c r="J8" s="4">
        <v>1</v>
      </c>
      <c r="K8" s="4" t="s">
        <v>30</v>
      </c>
      <c r="L8" s="4">
        <v>341.6</v>
      </c>
      <c r="M8" s="4">
        <v>341.6</v>
      </c>
      <c r="N8" s="4" t="s">
        <v>57</v>
      </c>
      <c r="O8" s="4" t="s">
        <v>32</v>
      </c>
      <c r="P8" s="4" t="s">
        <v>33</v>
      </c>
      <c r="Q8" s="4">
        <v>0</v>
      </c>
      <c r="R8" s="7">
        <v>44973</v>
      </c>
      <c r="S8" s="6">
        <v>44990</v>
      </c>
      <c r="T8" s="4" t="s">
        <v>34</v>
      </c>
      <c r="U8" s="4">
        <v>341.6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58</v>
      </c>
      <c r="B9" s="4" t="s">
        <v>26</v>
      </c>
      <c r="C9" s="4" t="s">
        <v>27</v>
      </c>
      <c r="D9" s="4" t="s">
        <v>59</v>
      </c>
      <c r="E9" s="4" t="s">
        <v>60</v>
      </c>
      <c r="F9" s="6">
        <v>44974</v>
      </c>
      <c r="G9" s="6">
        <v>44975</v>
      </c>
      <c r="H9" s="4">
        <v>1</v>
      </c>
      <c r="I9" s="4">
        <v>1</v>
      </c>
      <c r="J9" s="4">
        <v>1</v>
      </c>
      <c r="K9" s="4" t="s">
        <v>30</v>
      </c>
      <c r="L9" s="4">
        <v>407.03</v>
      </c>
      <c r="M9" s="4">
        <v>407.03</v>
      </c>
      <c r="N9" s="4" t="s">
        <v>61</v>
      </c>
      <c r="O9" s="4" t="s">
        <v>32</v>
      </c>
      <c r="P9" s="4" t="s">
        <v>33</v>
      </c>
      <c r="Q9" s="4">
        <v>0</v>
      </c>
      <c r="R9" s="7">
        <v>44973</v>
      </c>
      <c r="S9" s="6">
        <v>44990</v>
      </c>
      <c r="T9" s="4" t="s">
        <v>34</v>
      </c>
      <c r="U9" s="4">
        <v>407.03</v>
      </c>
      <c r="V9" s="4">
        <v>0</v>
      </c>
      <c r="W9" s="4">
        <v>0</v>
      </c>
      <c r="X9" s="4" t="s">
        <v>62</v>
      </c>
      <c r="Y9" s="4" t="s">
        <v>35</v>
      </c>
    </row>
    <row r="10" s="4" customFormat="1" spans="1:25">
      <c r="A10" s="4" t="s">
        <v>63</v>
      </c>
      <c r="B10" s="4" t="s">
        <v>26</v>
      </c>
      <c r="C10" s="4" t="s">
        <v>27</v>
      </c>
      <c r="D10" s="4" t="s">
        <v>28</v>
      </c>
      <c r="E10" s="4" t="s">
        <v>54</v>
      </c>
      <c r="F10" s="6">
        <v>44974</v>
      </c>
      <c r="G10" s="6">
        <v>44975</v>
      </c>
      <c r="H10" s="4">
        <v>1</v>
      </c>
      <c r="I10" s="4">
        <v>1</v>
      </c>
      <c r="J10" s="4">
        <v>1</v>
      </c>
      <c r="K10" s="4" t="s">
        <v>30</v>
      </c>
      <c r="L10" s="4">
        <v>341.6</v>
      </c>
      <c r="M10" s="4">
        <v>341.6</v>
      </c>
      <c r="N10" s="4" t="s">
        <v>64</v>
      </c>
      <c r="O10" s="4" t="s">
        <v>32</v>
      </c>
      <c r="P10" s="4" t="s">
        <v>33</v>
      </c>
      <c r="Q10" s="4">
        <v>0</v>
      </c>
      <c r="R10" s="7">
        <v>44974</v>
      </c>
      <c r="S10" s="6">
        <v>44990</v>
      </c>
      <c r="T10" s="4" t="s">
        <v>34</v>
      </c>
      <c r="U10" s="4">
        <v>341.6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65</v>
      </c>
      <c r="B11" s="4" t="s">
        <v>26</v>
      </c>
      <c r="C11" s="4" t="s">
        <v>27</v>
      </c>
      <c r="D11" s="4" t="s">
        <v>28</v>
      </c>
      <c r="E11" s="4" t="s">
        <v>54</v>
      </c>
      <c r="F11" s="6">
        <v>44974</v>
      </c>
      <c r="G11" s="6">
        <v>44975</v>
      </c>
      <c r="H11" s="4">
        <v>1</v>
      </c>
      <c r="I11" s="4">
        <v>1</v>
      </c>
      <c r="J11" s="4">
        <v>1</v>
      </c>
      <c r="K11" s="4" t="s">
        <v>30</v>
      </c>
      <c r="L11" s="4">
        <v>366</v>
      </c>
      <c r="M11" s="4">
        <v>366</v>
      </c>
      <c r="N11" s="4" t="s">
        <v>66</v>
      </c>
      <c r="O11" s="4" t="s">
        <v>32</v>
      </c>
      <c r="P11" s="4" t="s">
        <v>33</v>
      </c>
      <c r="Q11" s="4">
        <v>0</v>
      </c>
      <c r="R11" s="7">
        <v>44974</v>
      </c>
      <c r="S11" s="6">
        <v>44990</v>
      </c>
      <c r="T11" s="4" t="s">
        <v>34</v>
      </c>
      <c r="U11" s="4">
        <v>366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67</v>
      </c>
      <c r="B12" s="4" t="s">
        <v>26</v>
      </c>
      <c r="C12" s="4" t="s">
        <v>27</v>
      </c>
      <c r="D12" s="4" t="s">
        <v>68</v>
      </c>
      <c r="E12" s="4" t="s">
        <v>69</v>
      </c>
      <c r="F12" s="6">
        <v>44974</v>
      </c>
      <c r="G12" s="6">
        <v>44975</v>
      </c>
      <c r="H12" s="4">
        <v>1</v>
      </c>
      <c r="I12" s="4">
        <v>1</v>
      </c>
      <c r="J12" s="4">
        <v>1</v>
      </c>
      <c r="K12" s="4" t="s">
        <v>30</v>
      </c>
      <c r="L12" s="4">
        <v>204</v>
      </c>
      <c r="M12" s="4">
        <v>204</v>
      </c>
      <c r="N12" s="4" t="s">
        <v>70</v>
      </c>
      <c r="O12" s="4" t="s">
        <v>32</v>
      </c>
      <c r="P12" s="4" t="s">
        <v>33</v>
      </c>
      <c r="Q12" s="4">
        <v>0</v>
      </c>
      <c r="R12" s="7">
        <v>44974</v>
      </c>
      <c r="S12" s="6">
        <v>44990</v>
      </c>
      <c r="T12" s="4" t="s">
        <v>34</v>
      </c>
      <c r="U12" s="4">
        <v>204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71</v>
      </c>
      <c r="B13" s="4" t="s">
        <v>26</v>
      </c>
      <c r="C13" s="4" t="s">
        <v>27</v>
      </c>
      <c r="D13" s="4" t="s">
        <v>72</v>
      </c>
      <c r="E13" s="4" t="s">
        <v>73</v>
      </c>
      <c r="F13" s="6">
        <v>44974</v>
      </c>
      <c r="G13" s="6">
        <v>44975</v>
      </c>
      <c r="H13" s="4">
        <v>1</v>
      </c>
      <c r="I13" s="4">
        <v>1</v>
      </c>
      <c r="J13" s="4">
        <v>1</v>
      </c>
      <c r="K13" s="4" t="s">
        <v>30</v>
      </c>
      <c r="L13" s="4">
        <v>622.16</v>
      </c>
      <c r="M13" s="4">
        <v>622.16</v>
      </c>
      <c r="N13" s="4" t="s">
        <v>74</v>
      </c>
      <c r="O13" s="4" t="s">
        <v>32</v>
      </c>
      <c r="P13" s="4" t="s">
        <v>33</v>
      </c>
      <c r="Q13" s="4">
        <v>0</v>
      </c>
      <c r="R13" s="7">
        <v>44974</v>
      </c>
      <c r="S13" s="6">
        <v>44990</v>
      </c>
      <c r="T13" s="4" t="s">
        <v>34</v>
      </c>
      <c r="U13" s="4">
        <v>622.16</v>
      </c>
      <c r="V13" s="4">
        <v>0</v>
      </c>
      <c r="W13" s="4">
        <v>0</v>
      </c>
      <c r="X13" s="4" t="s">
        <v>75</v>
      </c>
      <c r="Y13" s="4" t="s">
        <v>76</v>
      </c>
    </row>
    <row r="14" s="4" customFormat="1" spans="1:25">
      <c r="A14" s="4" t="s">
        <v>77</v>
      </c>
      <c r="B14" s="4" t="s">
        <v>26</v>
      </c>
      <c r="C14" s="4" t="s">
        <v>27</v>
      </c>
      <c r="D14" s="4" t="s">
        <v>28</v>
      </c>
      <c r="E14" s="4" t="s">
        <v>51</v>
      </c>
      <c r="F14" s="6">
        <v>44974</v>
      </c>
      <c r="G14" s="6">
        <v>44975</v>
      </c>
      <c r="H14" s="4">
        <v>1</v>
      </c>
      <c r="I14" s="4">
        <v>1</v>
      </c>
      <c r="J14" s="4">
        <v>1</v>
      </c>
      <c r="K14" s="4" t="s">
        <v>30</v>
      </c>
      <c r="L14" s="4">
        <v>327.6</v>
      </c>
      <c r="M14" s="4">
        <v>327.6</v>
      </c>
      <c r="N14" s="4" t="s">
        <v>78</v>
      </c>
      <c r="O14" s="4" t="s">
        <v>32</v>
      </c>
      <c r="P14" s="4" t="s">
        <v>33</v>
      </c>
      <c r="Q14" s="4">
        <v>0</v>
      </c>
      <c r="R14" s="7">
        <v>44974</v>
      </c>
      <c r="S14" s="6">
        <v>44990</v>
      </c>
      <c r="T14" s="4" t="s">
        <v>34</v>
      </c>
      <c r="U14" s="4">
        <v>327.6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79</v>
      </c>
      <c r="B15" s="4" t="s">
        <v>26</v>
      </c>
      <c r="C15" s="4" t="s">
        <v>27</v>
      </c>
      <c r="D15" s="4" t="s">
        <v>28</v>
      </c>
      <c r="E15" s="4" t="s">
        <v>54</v>
      </c>
      <c r="F15" s="6">
        <v>44974</v>
      </c>
      <c r="G15" s="6">
        <v>44975</v>
      </c>
      <c r="H15" s="4">
        <v>1</v>
      </c>
      <c r="I15" s="4">
        <v>1</v>
      </c>
      <c r="J15" s="4">
        <v>1</v>
      </c>
      <c r="K15" s="4" t="s">
        <v>30</v>
      </c>
      <c r="L15" s="4">
        <v>341.6</v>
      </c>
      <c r="M15" s="4">
        <v>341.6</v>
      </c>
      <c r="N15" s="4" t="s">
        <v>80</v>
      </c>
      <c r="O15" s="4" t="s">
        <v>32</v>
      </c>
      <c r="P15" s="4" t="s">
        <v>33</v>
      </c>
      <c r="Q15" s="4">
        <v>0</v>
      </c>
      <c r="R15" s="7">
        <v>44974</v>
      </c>
      <c r="S15" s="6">
        <v>44990</v>
      </c>
      <c r="T15" s="4" t="s">
        <v>34</v>
      </c>
      <c r="U15" s="4">
        <v>341.6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81</v>
      </c>
      <c r="B16" s="4" t="s">
        <v>26</v>
      </c>
      <c r="C16" s="4" t="s">
        <v>27</v>
      </c>
      <c r="D16" s="4" t="s">
        <v>28</v>
      </c>
      <c r="E16" s="4" t="s">
        <v>54</v>
      </c>
      <c r="F16" s="6">
        <v>44974</v>
      </c>
      <c r="G16" s="6">
        <v>44975</v>
      </c>
      <c r="H16" s="4">
        <v>1</v>
      </c>
      <c r="I16" s="4">
        <v>1</v>
      </c>
      <c r="J16" s="4">
        <v>1</v>
      </c>
      <c r="K16" s="4" t="s">
        <v>30</v>
      </c>
      <c r="L16" s="4">
        <v>341.6</v>
      </c>
      <c r="M16" s="4">
        <v>341.6</v>
      </c>
      <c r="N16" s="4" t="s">
        <v>82</v>
      </c>
      <c r="O16" s="4" t="s">
        <v>32</v>
      </c>
      <c r="P16" s="4" t="s">
        <v>33</v>
      </c>
      <c r="Q16" s="4">
        <v>0</v>
      </c>
      <c r="R16" s="7">
        <v>44974</v>
      </c>
      <c r="S16" s="6">
        <v>44990</v>
      </c>
      <c r="T16" s="4" t="s">
        <v>34</v>
      </c>
      <c r="U16" s="4">
        <v>341.6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83</v>
      </c>
      <c r="B17" s="4" t="s">
        <v>26</v>
      </c>
      <c r="C17" s="4" t="s">
        <v>27</v>
      </c>
      <c r="D17" s="4" t="s">
        <v>28</v>
      </c>
      <c r="E17" s="4" t="s">
        <v>84</v>
      </c>
      <c r="F17" s="6">
        <v>44974</v>
      </c>
      <c r="G17" s="6">
        <v>44975</v>
      </c>
      <c r="H17" s="4">
        <v>1</v>
      </c>
      <c r="I17" s="4">
        <v>1</v>
      </c>
      <c r="J17" s="4">
        <v>1</v>
      </c>
      <c r="K17" s="4" t="s">
        <v>30</v>
      </c>
      <c r="L17" s="4">
        <v>341.6</v>
      </c>
      <c r="M17" s="4">
        <v>341.6</v>
      </c>
      <c r="N17" s="4" t="s">
        <v>85</v>
      </c>
      <c r="O17" s="4" t="s">
        <v>32</v>
      </c>
      <c r="P17" s="4" t="s">
        <v>33</v>
      </c>
      <c r="Q17" s="4">
        <v>0</v>
      </c>
      <c r="R17" s="7">
        <v>44974</v>
      </c>
      <c r="S17" s="6">
        <v>44990</v>
      </c>
      <c r="T17" s="4" t="s">
        <v>34</v>
      </c>
      <c r="U17" s="4">
        <v>341.6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86</v>
      </c>
      <c r="B18" s="4" t="s">
        <v>26</v>
      </c>
      <c r="C18" s="4" t="s">
        <v>27</v>
      </c>
      <c r="D18" s="4" t="s">
        <v>68</v>
      </c>
      <c r="E18" s="4" t="s">
        <v>69</v>
      </c>
      <c r="F18" s="6">
        <v>44974</v>
      </c>
      <c r="G18" s="6">
        <v>44975</v>
      </c>
      <c r="H18" s="4">
        <v>1</v>
      </c>
      <c r="I18" s="4">
        <v>1</v>
      </c>
      <c r="J18" s="4">
        <v>1</v>
      </c>
      <c r="K18" s="4" t="s">
        <v>30</v>
      </c>
      <c r="L18" s="4">
        <v>204</v>
      </c>
      <c r="M18" s="4">
        <v>204</v>
      </c>
      <c r="N18" s="4" t="s">
        <v>87</v>
      </c>
      <c r="O18" s="4" t="s">
        <v>32</v>
      </c>
      <c r="P18" s="4" t="s">
        <v>33</v>
      </c>
      <c r="Q18" s="4">
        <v>0</v>
      </c>
      <c r="R18" s="7">
        <v>44974</v>
      </c>
      <c r="S18" s="6">
        <v>44990</v>
      </c>
      <c r="T18" s="4" t="s">
        <v>34</v>
      </c>
      <c r="U18" s="4">
        <v>204</v>
      </c>
      <c r="V18" s="4">
        <v>0</v>
      </c>
      <c r="W18" s="4">
        <v>0</v>
      </c>
      <c r="X18" s="4" t="s">
        <v>88</v>
      </c>
      <c r="Y18" s="4" t="s">
        <v>35</v>
      </c>
    </row>
    <row r="19" s="4" customFormat="1" spans="1:25">
      <c r="A19" s="4" t="s">
        <v>89</v>
      </c>
      <c r="B19" s="4" t="s">
        <v>26</v>
      </c>
      <c r="C19" s="4" t="s">
        <v>27</v>
      </c>
      <c r="D19" s="4" t="s">
        <v>28</v>
      </c>
      <c r="E19" s="4" t="s">
        <v>51</v>
      </c>
      <c r="F19" s="6">
        <v>44974</v>
      </c>
      <c r="G19" s="6">
        <v>44975</v>
      </c>
      <c r="H19" s="4">
        <v>1</v>
      </c>
      <c r="I19" s="4">
        <v>1</v>
      </c>
      <c r="J19" s="4">
        <v>1</v>
      </c>
      <c r="K19" s="4" t="s">
        <v>30</v>
      </c>
      <c r="L19" s="4">
        <v>327.6</v>
      </c>
      <c r="M19" s="4">
        <v>327.6</v>
      </c>
      <c r="N19" s="4" t="s">
        <v>90</v>
      </c>
      <c r="O19" s="4" t="s">
        <v>32</v>
      </c>
      <c r="P19" s="4" t="s">
        <v>33</v>
      </c>
      <c r="Q19" s="4">
        <v>0</v>
      </c>
      <c r="R19" s="7">
        <v>44974</v>
      </c>
      <c r="S19" s="6">
        <v>44990</v>
      </c>
      <c r="T19" s="4" t="s">
        <v>34</v>
      </c>
      <c r="U19" s="4">
        <v>327.6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91</v>
      </c>
      <c r="B20" s="4" t="s">
        <v>26</v>
      </c>
      <c r="C20" s="4" t="s">
        <v>27</v>
      </c>
      <c r="D20" s="4" t="s">
        <v>28</v>
      </c>
      <c r="E20" s="4" t="s">
        <v>92</v>
      </c>
      <c r="F20" s="6">
        <v>44974</v>
      </c>
      <c r="G20" s="6">
        <v>44975</v>
      </c>
      <c r="H20" s="4">
        <v>1</v>
      </c>
      <c r="I20" s="4">
        <v>1</v>
      </c>
      <c r="J20" s="4">
        <v>1</v>
      </c>
      <c r="K20" s="4" t="s">
        <v>30</v>
      </c>
      <c r="L20" s="4">
        <v>320.6</v>
      </c>
      <c r="M20" s="4">
        <v>320.6</v>
      </c>
      <c r="N20" s="4" t="s">
        <v>93</v>
      </c>
      <c r="O20" s="4" t="s">
        <v>32</v>
      </c>
      <c r="P20" s="4" t="s">
        <v>33</v>
      </c>
      <c r="Q20" s="4">
        <v>0</v>
      </c>
      <c r="R20" s="7">
        <v>44974</v>
      </c>
      <c r="S20" s="6">
        <v>44990</v>
      </c>
      <c r="T20" s="4" t="s">
        <v>34</v>
      </c>
      <c r="U20" s="4">
        <v>320.6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94</v>
      </c>
      <c r="B21" s="4" t="s">
        <v>26</v>
      </c>
      <c r="C21" s="4" t="s">
        <v>27</v>
      </c>
      <c r="D21" s="4" t="s">
        <v>28</v>
      </c>
      <c r="E21" s="4" t="s">
        <v>92</v>
      </c>
      <c r="F21" s="6">
        <v>44974</v>
      </c>
      <c r="G21" s="6">
        <v>44975</v>
      </c>
      <c r="H21" s="4">
        <v>1</v>
      </c>
      <c r="I21" s="4">
        <v>1</v>
      </c>
      <c r="J21" s="4">
        <v>1</v>
      </c>
      <c r="K21" s="4" t="s">
        <v>30</v>
      </c>
      <c r="L21" s="4">
        <v>320.6</v>
      </c>
      <c r="M21" s="4">
        <v>320.6</v>
      </c>
      <c r="N21" s="4" t="s">
        <v>95</v>
      </c>
      <c r="O21" s="4" t="s">
        <v>32</v>
      </c>
      <c r="P21" s="4" t="s">
        <v>33</v>
      </c>
      <c r="Q21" s="4">
        <v>0</v>
      </c>
      <c r="R21" s="7">
        <v>44974</v>
      </c>
      <c r="S21" s="6">
        <v>44990</v>
      </c>
      <c r="T21" s="4" t="s">
        <v>34</v>
      </c>
      <c r="U21" s="4">
        <v>320.6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96</v>
      </c>
      <c r="B22" s="4" t="s">
        <v>26</v>
      </c>
      <c r="C22" s="4" t="s">
        <v>27</v>
      </c>
      <c r="D22" s="4" t="s">
        <v>28</v>
      </c>
      <c r="E22" s="4" t="s">
        <v>51</v>
      </c>
      <c r="F22" s="6">
        <v>44974</v>
      </c>
      <c r="G22" s="6">
        <v>44975</v>
      </c>
      <c r="H22" s="4">
        <v>3</v>
      </c>
      <c r="I22" s="4">
        <v>1</v>
      </c>
      <c r="J22" s="4">
        <v>3</v>
      </c>
      <c r="K22" s="4" t="s">
        <v>30</v>
      </c>
      <c r="L22" s="4">
        <v>982.8</v>
      </c>
      <c r="M22" s="4">
        <v>982.8</v>
      </c>
      <c r="N22" s="4" t="s">
        <v>97</v>
      </c>
      <c r="O22" s="4" t="s">
        <v>32</v>
      </c>
      <c r="P22" s="4" t="s">
        <v>33</v>
      </c>
      <c r="Q22" s="4">
        <v>0</v>
      </c>
      <c r="R22" s="7">
        <v>44974</v>
      </c>
      <c r="S22" s="6">
        <v>44990</v>
      </c>
      <c r="T22" s="4" t="s">
        <v>34</v>
      </c>
      <c r="U22" s="4">
        <v>982.8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98</v>
      </c>
      <c r="B23" s="4" t="s">
        <v>26</v>
      </c>
      <c r="C23" s="4" t="s">
        <v>27</v>
      </c>
      <c r="D23" s="4" t="s">
        <v>99</v>
      </c>
      <c r="E23" s="4" t="s">
        <v>100</v>
      </c>
      <c r="F23" s="6">
        <v>44974</v>
      </c>
      <c r="G23" s="6">
        <v>44975</v>
      </c>
      <c r="H23" s="4">
        <v>1</v>
      </c>
      <c r="I23" s="4">
        <v>1</v>
      </c>
      <c r="J23" s="4">
        <v>1</v>
      </c>
      <c r="K23" s="4" t="s">
        <v>30</v>
      </c>
      <c r="L23" s="4">
        <v>696.9</v>
      </c>
      <c r="M23" s="4">
        <v>696.9</v>
      </c>
      <c r="N23" s="4" t="s">
        <v>101</v>
      </c>
      <c r="O23" s="4" t="s">
        <v>32</v>
      </c>
      <c r="P23" s="4" t="s">
        <v>33</v>
      </c>
      <c r="Q23" s="4">
        <v>0</v>
      </c>
      <c r="R23" s="7">
        <v>44974</v>
      </c>
      <c r="S23" s="6">
        <v>44990</v>
      </c>
      <c r="T23" s="4" t="s">
        <v>34</v>
      </c>
      <c r="U23" s="4">
        <v>696.9</v>
      </c>
      <c r="V23" s="4">
        <v>0</v>
      </c>
      <c r="W23" s="4">
        <v>0</v>
      </c>
      <c r="X23" s="4" t="s">
        <v>102</v>
      </c>
      <c r="Y23" s="4" t="s">
        <v>103</v>
      </c>
    </row>
    <row r="24" s="4" customFormat="1" spans="1:25">
      <c r="A24" s="4" t="s">
        <v>104</v>
      </c>
      <c r="B24" s="4" t="s">
        <v>26</v>
      </c>
      <c r="C24" s="4" t="s">
        <v>27</v>
      </c>
      <c r="D24" s="4" t="s">
        <v>28</v>
      </c>
      <c r="E24" s="4" t="s">
        <v>54</v>
      </c>
      <c r="F24" s="6">
        <v>44974</v>
      </c>
      <c r="G24" s="6">
        <v>44975</v>
      </c>
      <c r="H24" s="4">
        <v>3</v>
      </c>
      <c r="I24" s="4">
        <v>1</v>
      </c>
      <c r="J24" s="4">
        <v>3</v>
      </c>
      <c r="K24" s="4" t="s">
        <v>30</v>
      </c>
      <c r="L24" s="4">
        <v>1098</v>
      </c>
      <c r="M24" s="4">
        <v>1098</v>
      </c>
      <c r="N24" s="4" t="s">
        <v>105</v>
      </c>
      <c r="O24" s="4" t="s">
        <v>32</v>
      </c>
      <c r="P24" s="4" t="s">
        <v>33</v>
      </c>
      <c r="Q24" s="4">
        <v>0</v>
      </c>
      <c r="R24" s="7">
        <v>44974</v>
      </c>
      <c r="S24" s="6">
        <v>44990</v>
      </c>
      <c r="T24" s="4" t="s">
        <v>34</v>
      </c>
      <c r="U24" s="4">
        <v>1098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106</v>
      </c>
      <c r="B25" s="4" t="s">
        <v>26</v>
      </c>
      <c r="C25" s="4" t="s">
        <v>27</v>
      </c>
      <c r="D25" s="4" t="s">
        <v>28</v>
      </c>
      <c r="E25" s="4" t="s">
        <v>51</v>
      </c>
      <c r="F25" s="6">
        <v>44974</v>
      </c>
      <c r="G25" s="6">
        <v>44975</v>
      </c>
      <c r="H25" s="4">
        <v>1</v>
      </c>
      <c r="I25" s="4">
        <v>1</v>
      </c>
      <c r="J25" s="4">
        <v>1</v>
      </c>
      <c r="K25" s="4" t="s">
        <v>30</v>
      </c>
      <c r="L25" s="4">
        <v>327.6</v>
      </c>
      <c r="M25" s="4">
        <v>327.6</v>
      </c>
      <c r="N25" s="4" t="s">
        <v>107</v>
      </c>
      <c r="O25" s="4" t="s">
        <v>32</v>
      </c>
      <c r="P25" s="4" t="s">
        <v>33</v>
      </c>
      <c r="Q25" s="4">
        <v>0</v>
      </c>
      <c r="R25" s="7">
        <v>44974</v>
      </c>
      <c r="S25" s="6">
        <v>44990</v>
      </c>
      <c r="T25" s="4" t="s">
        <v>34</v>
      </c>
      <c r="U25" s="4">
        <v>327.6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106</v>
      </c>
      <c r="B26" s="4" t="s">
        <v>26</v>
      </c>
      <c r="C26" s="4" t="s">
        <v>108</v>
      </c>
      <c r="D26" s="4" t="s">
        <v>28</v>
      </c>
      <c r="E26" s="4" t="s">
        <v>51</v>
      </c>
      <c r="F26" s="6">
        <v>44974</v>
      </c>
      <c r="G26" s="6">
        <v>44975</v>
      </c>
      <c r="H26" s="4">
        <v>1</v>
      </c>
      <c r="I26" s="4">
        <v>1</v>
      </c>
      <c r="J26" s="4">
        <v>1</v>
      </c>
      <c r="K26" s="4" t="s">
        <v>30</v>
      </c>
      <c r="L26" s="4">
        <v>-327.6</v>
      </c>
      <c r="M26" s="4">
        <v>-327.6</v>
      </c>
      <c r="N26" s="4" t="s">
        <v>107</v>
      </c>
      <c r="O26" s="4" t="s">
        <v>32</v>
      </c>
      <c r="P26" s="4" t="s">
        <v>33</v>
      </c>
      <c r="Q26" s="4">
        <v>0</v>
      </c>
      <c r="R26" s="7">
        <v>44974</v>
      </c>
      <c r="S26" s="6">
        <v>44990</v>
      </c>
      <c r="T26" s="4" t="s">
        <v>34</v>
      </c>
      <c r="U26" s="4">
        <v>-327.6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109</v>
      </c>
      <c r="B27" s="4" t="s">
        <v>26</v>
      </c>
      <c r="C27" s="4" t="s">
        <v>27</v>
      </c>
      <c r="D27" s="4" t="s">
        <v>28</v>
      </c>
      <c r="E27" s="4" t="s">
        <v>51</v>
      </c>
      <c r="F27" s="6">
        <v>44974</v>
      </c>
      <c r="G27" s="6">
        <v>44975</v>
      </c>
      <c r="H27" s="4">
        <v>1</v>
      </c>
      <c r="I27" s="4">
        <v>1</v>
      </c>
      <c r="J27" s="4">
        <v>1</v>
      </c>
      <c r="K27" s="4" t="s">
        <v>30</v>
      </c>
      <c r="L27" s="4">
        <v>327.6</v>
      </c>
      <c r="M27" s="4">
        <v>327.6</v>
      </c>
      <c r="N27" s="4" t="s">
        <v>107</v>
      </c>
      <c r="O27" s="4" t="s">
        <v>32</v>
      </c>
      <c r="P27" s="4" t="s">
        <v>33</v>
      </c>
      <c r="Q27" s="4">
        <v>0</v>
      </c>
      <c r="R27" s="7">
        <v>44974</v>
      </c>
      <c r="S27" s="6">
        <v>44990</v>
      </c>
      <c r="T27" s="4" t="s">
        <v>34</v>
      </c>
      <c r="U27" s="4">
        <v>327.6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109</v>
      </c>
      <c r="B28" s="4" t="s">
        <v>26</v>
      </c>
      <c r="C28" s="4" t="s">
        <v>108</v>
      </c>
      <c r="D28" s="4" t="s">
        <v>28</v>
      </c>
      <c r="E28" s="4" t="s">
        <v>51</v>
      </c>
      <c r="F28" s="6">
        <v>44974</v>
      </c>
      <c r="G28" s="6">
        <v>44975</v>
      </c>
      <c r="H28" s="4">
        <v>1</v>
      </c>
      <c r="I28" s="4">
        <v>1</v>
      </c>
      <c r="J28" s="4">
        <v>1</v>
      </c>
      <c r="K28" s="4" t="s">
        <v>30</v>
      </c>
      <c r="L28" s="4">
        <v>-327.6</v>
      </c>
      <c r="M28" s="4">
        <v>-327.6</v>
      </c>
      <c r="N28" s="4" t="s">
        <v>107</v>
      </c>
      <c r="O28" s="4" t="s">
        <v>32</v>
      </c>
      <c r="P28" s="4" t="s">
        <v>33</v>
      </c>
      <c r="Q28" s="4">
        <v>0</v>
      </c>
      <c r="R28" s="7">
        <v>44974</v>
      </c>
      <c r="S28" s="6">
        <v>44990</v>
      </c>
      <c r="T28" s="4" t="s">
        <v>34</v>
      </c>
      <c r="U28" s="4">
        <v>-327.6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110</v>
      </c>
      <c r="B29" s="4" t="s">
        <v>26</v>
      </c>
      <c r="C29" s="4" t="s">
        <v>27</v>
      </c>
      <c r="D29" s="4" t="s">
        <v>99</v>
      </c>
      <c r="E29" s="4" t="s">
        <v>111</v>
      </c>
      <c r="F29" s="6">
        <v>44974</v>
      </c>
      <c r="G29" s="6">
        <v>44975</v>
      </c>
      <c r="H29" s="4">
        <v>1</v>
      </c>
      <c r="I29" s="4">
        <v>1</v>
      </c>
      <c r="J29" s="4">
        <v>1</v>
      </c>
      <c r="K29" s="4" t="s">
        <v>30</v>
      </c>
      <c r="L29" s="4">
        <v>808</v>
      </c>
      <c r="M29" s="4">
        <v>808</v>
      </c>
      <c r="N29" s="4" t="s">
        <v>112</v>
      </c>
      <c r="O29" s="4" t="s">
        <v>32</v>
      </c>
      <c r="P29" s="4" t="s">
        <v>33</v>
      </c>
      <c r="Q29" s="4">
        <v>0</v>
      </c>
      <c r="R29" s="7">
        <v>44974</v>
      </c>
      <c r="S29" s="6">
        <v>44990</v>
      </c>
      <c r="T29" s="4" t="s">
        <v>34</v>
      </c>
      <c r="U29" s="4">
        <v>808</v>
      </c>
      <c r="V29" s="4">
        <v>0</v>
      </c>
      <c r="W29" s="4">
        <v>0</v>
      </c>
      <c r="X29" s="4" t="s">
        <v>113</v>
      </c>
      <c r="Y29" s="4" t="s">
        <v>114</v>
      </c>
    </row>
    <row r="30" s="4" customFormat="1" spans="1:25">
      <c r="A30" s="4" t="s">
        <v>98</v>
      </c>
      <c r="B30" s="4" t="s">
        <v>26</v>
      </c>
      <c r="C30" s="4" t="s">
        <v>115</v>
      </c>
      <c r="D30" s="4" t="s">
        <v>99</v>
      </c>
      <c r="E30" s="4" t="s">
        <v>100</v>
      </c>
      <c r="F30" s="6">
        <v>44974</v>
      </c>
      <c r="G30" s="6">
        <v>44975</v>
      </c>
      <c r="H30" s="4">
        <v>1</v>
      </c>
      <c r="I30" s="4">
        <v>1</v>
      </c>
      <c r="J30" s="4">
        <v>1</v>
      </c>
      <c r="K30" s="4" t="s">
        <v>30</v>
      </c>
      <c r="L30" s="4">
        <v>-696.9</v>
      </c>
      <c r="M30" s="4">
        <v>-696.9</v>
      </c>
      <c r="N30" s="4" t="s">
        <v>101</v>
      </c>
      <c r="O30" s="4" t="s">
        <v>32</v>
      </c>
      <c r="P30" s="4" t="s">
        <v>33</v>
      </c>
      <c r="Q30" s="4">
        <v>0</v>
      </c>
      <c r="R30" s="7">
        <v>44974.6840046296</v>
      </c>
      <c r="S30" s="6">
        <v>44990</v>
      </c>
      <c r="T30" s="4" t="s">
        <v>34</v>
      </c>
      <c r="U30" s="4">
        <v>-696.9</v>
      </c>
      <c r="V30" s="4">
        <v>0</v>
      </c>
      <c r="W30" s="4">
        <v>0</v>
      </c>
      <c r="X30" s="4" t="s">
        <v>102</v>
      </c>
      <c r="Y30" s="4" t="s">
        <v>103</v>
      </c>
    </row>
    <row r="31" s="4" customFormat="1" spans="1:25">
      <c r="A31" s="4" t="s">
        <v>116</v>
      </c>
      <c r="B31" s="4" t="s">
        <v>26</v>
      </c>
      <c r="C31" s="4" t="s">
        <v>27</v>
      </c>
      <c r="D31" s="4" t="s">
        <v>28</v>
      </c>
      <c r="E31" s="4" t="s">
        <v>92</v>
      </c>
      <c r="F31" s="6">
        <v>44975</v>
      </c>
      <c r="G31" s="6">
        <v>44976</v>
      </c>
      <c r="H31" s="4">
        <v>1</v>
      </c>
      <c r="I31" s="4">
        <v>1</v>
      </c>
      <c r="J31" s="4">
        <v>1</v>
      </c>
      <c r="K31" s="4" t="s">
        <v>30</v>
      </c>
      <c r="L31" s="4">
        <v>320.6</v>
      </c>
      <c r="M31" s="4">
        <v>320.6</v>
      </c>
      <c r="N31" s="4" t="s">
        <v>117</v>
      </c>
      <c r="O31" s="4" t="s">
        <v>118</v>
      </c>
      <c r="P31" s="4" t="s">
        <v>33</v>
      </c>
      <c r="Q31" s="4">
        <v>0</v>
      </c>
      <c r="R31" s="7">
        <v>44970</v>
      </c>
      <c r="S31" s="6">
        <v>44991</v>
      </c>
      <c r="T31" s="4" t="s">
        <v>34</v>
      </c>
      <c r="U31" s="4">
        <v>320.6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119</v>
      </c>
      <c r="B32" s="4" t="s">
        <v>26</v>
      </c>
      <c r="C32" s="4" t="s">
        <v>27</v>
      </c>
      <c r="D32" s="4" t="s">
        <v>120</v>
      </c>
      <c r="E32" s="4" t="s">
        <v>121</v>
      </c>
      <c r="F32" s="6">
        <v>44975</v>
      </c>
      <c r="G32" s="6">
        <v>44976</v>
      </c>
      <c r="H32" s="4">
        <v>1</v>
      </c>
      <c r="I32" s="4">
        <v>1</v>
      </c>
      <c r="J32" s="4">
        <v>1</v>
      </c>
      <c r="K32" s="4" t="s">
        <v>30</v>
      </c>
      <c r="L32" s="4">
        <v>318.15</v>
      </c>
      <c r="M32" s="4">
        <v>318.15</v>
      </c>
      <c r="N32" s="4" t="s">
        <v>122</v>
      </c>
      <c r="O32" s="4" t="s">
        <v>118</v>
      </c>
      <c r="P32" s="4" t="s">
        <v>33</v>
      </c>
      <c r="Q32" s="4">
        <v>0</v>
      </c>
      <c r="R32" s="7">
        <v>44972</v>
      </c>
      <c r="S32" s="6">
        <v>44991</v>
      </c>
      <c r="T32" s="4" t="s">
        <v>34</v>
      </c>
      <c r="U32" s="4">
        <v>318.15</v>
      </c>
      <c r="V32" s="4">
        <v>0</v>
      </c>
      <c r="W32" s="4">
        <v>0</v>
      </c>
      <c r="X32" s="4" t="s">
        <v>123</v>
      </c>
      <c r="Y32" s="4" t="s">
        <v>35</v>
      </c>
    </row>
    <row r="33" s="4" customFormat="1" spans="1:25">
      <c r="A33" s="4" t="s">
        <v>119</v>
      </c>
      <c r="B33" s="4" t="s">
        <v>26</v>
      </c>
      <c r="C33" s="4" t="s">
        <v>108</v>
      </c>
      <c r="D33" s="4" t="s">
        <v>120</v>
      </c>
      <c r="E33" s="4" t="s">
        <v>121</v>
      </c>
      <c r="F33" s="6">
        <v>44975</v>
      </c>
      <c r="G33" s="6">
        <v>44976</v>
      </c>
      <c r="H33" s="4">
        <v>1</v>
      </c>
      <c r="I33" s="4">
        <v>1</v>
      </c>
      <c r="J33" s="4">
        <v>1</v>
      </c>
      <c r="K33" s="4" t="s">
        <v>30</v>
      </c>
      <c r="L33" s="4">
        <v>-318.15</v>
      </c>
      <c r="M33" s="4">
        <v>-318.15</v>
      </c>
      <c r="N33" s="4" t="s">
        <v>122</v>
      </c>
      <c r="O33" s="4" t="s">
        <v>118</v>
      </c>
      <c r="P33" s="4" t="s">
        <v>33</v>
      </c>
      <c r="Q33" s="4">
        <v>0</v>
      </c>
      <c r="R33" s="7">
        <v>44972</v>
      </c>
      <c r="S33" s="6">
        <v>44991</v>
      </c>
      <c r="T33" s="4" t="s">
        <v>34</v>
      </c>
      <c r="U33" s="4">
        <v>-318.15</v>
      </c>
      <c r="V33" s="4">
        <v>0</v>
      </c>
      <c r="W33" s="4">
        <v>0</v>
      </c>
      <c r="X33" s="4" t="s">
        <v>123</v>
      </c>
      <c r="Y33" s="4" t="s">
        <v>35</v>
      </c>
    </row>
    <row r="34" s="4" customFormat="1" spans="1:25">
      <c r="A34" s="4" t="s">
        <v>124</v>
      </c>
      <c r="B34" s="4" t="s">
        <v>26</v>
      </c>
      <c r="C34" s="4" t="s">
        <v>27</v>
      </c>
      <c r="D34" s="4" t="s">
        <v>46</v>
      </c>
      <c r="E34" s="4" t="s">
        <v>125</v>
      </c>
      <c r="F34" s="6">
        <v>44975</v>
      </c>
      <c r="G34" s="6">
        <v>44976</v>
      </c>
      <c r="H34" s="4">
        <v>1</v>
      </c>
      <c r="I34" s="4">
        <v>1</v>
      </c>
      <c r="J34" s="4">
        <v>1</v>
      </c>
      <c r="K34" s="4" t="s">
        <v>30</v>
      </c>
      <c r="L34" s="4">
        <v>364</v>
      </c>
      <c r="M34" s="4">
        <v>364</v>
      </c>
      <c r="N34" s="4" t="s">
        <v>126</v>
      </c>
      <c r="O34" s="4" t="s">
        <v>118</v>
      </c>
      <c r="P34" s="4" t="s">
        <v>33</v>
      </c>
      <c r="Q34" s="4">
        <v>0</v>
      </c>
      <c r="R34" s="7">
        <v>44973</v>
      </c>
      <c r="S34" s="6">
        <v>44991</v>
      </c>
      <c r="T34" s="4" t="s">
        <v>34</v>
      </c>
      <c r="U34" s="4">
        <v>364</v>
      </c>
      <c r="V34" s="4">
        <v>0</v>
      </c>
      <c r="W34" s="4">
        <v>0</v>
      </c>
      <c r="X34" s="4" t="s">
        <v>35</v>
      </c>
      <c r="Y34" s="4" t="s">
        <v>127</v>
      </c>
    </row>
    <row r="35" s="4" customFormat="1" spans="1:25">
      <c r="A35" s="4" t="s">
        <v>128</v>
      </c>
      <c r="B35" s="4" t="s">
        <v>26</v>
      </c>
      <c r="C35" s="4" t="s">
        <v>27</v>
      </c>
      <c r="D35" s="4" t="s">
        <v>129</v>
      </c>
      <c r="E35" s="4" t="s">
        <v>130</v>
      </c>
      <c r="F35" s="6">
        <v>44975</v>
      </c>
      <c r="G35" s="6">
        <v>44976</v>
      </c>
      <c r="H35" s="4">
        <v>1</v>
      </c>
      <c r="I35" s="4">
        <v>1</v>
      </c>
      <c r="J35" s="4">
        <v>1</v>
      </c>
      <c r="K35" s="4" t="s">
        <v>30</v>
      </c>
      <c r="L35" s="4">
        <v>600.95</v>
      </c>
      <c r="M35" s="4">
        <v>600.95</v>
      </c>
      <c r="N35" s="4" t="s">
        <v>131</v>
      </c>
      <c r="O35" s="4" t="s">
        <v>118</v>
      </c>
      <c r="P35" s="4" t="s">
        <v>33</v>
      </c>
      <c r="Q35" s="4">
        <v>0</v>
      </c>
      <c r="R35" s="7">
        <v>44974</v>
      </c>
      <c r="S35" s="6">
        <v>44991</v>
      </c>
      <c r="T35" s="4" t="s">
        <v>34</v>
      </c>
      <c r="U35" s="4">
        <v>600.95</v>
      </c>
      <c r="V35" s="4">
        <v>0</v>
      </c>
      <c r="W35" s="4">
        <v>0</v>
      </c>
      <c r="X35" s="4" t="s">
        <v>132</v>
      </c>
      <c r="Y35" s="4" t="s">
        <v>35</v>
      </c>
    </row>
    <row r="36" s="4" customFormat="1" spans="1:25">
      <c r="A36" s="4" t="s">
        <v>128</v>
      </c>
      <c r="B36" s="4" t="s">
        <v>26</v>
      </c>
      <c r="C36" s="4" t="s">
        <v>108</v>
      </c>
      <c r="D36" s="4" t="s">
        <v>129</v>
      </c>
      <c r="E36" s="4" t="s">
        <v>130</v>
      </c>
      <c r="F36" s="6">
        <v>44975</v>
      </c>
      <c r="G36" s="6">
        <v>44976</v>
      </c>
      <c r="H36" s="4">
        <v>1</v>
      </c>
      <c r="I36" s="4">
        <v>1</v>
      </c>
      <c r="J36" s="4">
        <v>1</v>
      </c>
      <c r="K36" s="4" t="s">
        <v>30</v>
      </c>
      <c r="L36" s="4">
        <v>-600.95</v>
      </c>
      <c r="M36" s="4">
        <v>-600.95</v>
      </c>
      <c r="N36" s="4" t="s">
        <v>131</v>
      </c>
      <c r="O36" s="4" t="s">
        <v>118</v>
      </c>
      <c r="P36" s="4" t="s">
        <v>33</v>
      </c>
      <c r="Q36" s="4">
        <v>0</v>
      </c>
      <c r="R36" s="7">
        <v>44974</v>
      </c>
      <c r="S36" s="6">
        <v>44991</v>
      </c>
      <c r="T36" s="4" t="s">
        <v>34</v>
      </c>
      <c r="U36" s="4">
        <v>-600.95</v>
      </c>
      <c r="V36" s="4">
        <v>0</v>
      </c>
      <c r="W36" s="4">
        <v>0</v>
      </c>
      <c r="X36" s="4" t="s">
        <v>132</v>
      </c>
      <c r="Y36" s="4" t="s">
        <v>35</v>
      </c>
    </row>
    <row r="37" s="4" customFormat="1" spans="1:25">
      <c r="A37" s="4" t="s">
        <v>133</v>
      </c>
      <c r="B37" s="4" t="s">
        <v>26</v>
      </c>
      <c r="C37" s="4" t="s">
        <v>27</v>
      </c>
      <c r="D37" s="4" t="s">
        <v>28</v>
      </c>
      <c r="E37" s="4" t="s">
        <v>51</v>
      </c>
      <c r="F37" s="6">
        <v>44975</v>
      </c>
      <c r="G37" s="6">
        <v>44976</v>
      </c>
      <c r="H37" s="4">
        <v>1</v>
      </c>
      <c r="I37" s="4">
        <v>1</v>
      </c>
      <c r="J37" s="4">
        <v>1</v>
      </c>
      <c r="K37" s="4" t="s">
        <v>30</v>
      </c>
      <c r="L37" s="4">
        <v>351</v>
      </c>
      <c r="M37" s="4">
        <v>351</v>
      </c>
      <c r="N37" s="4" t="s">
        <v>66</v>
      </c>
      <c r="O37" s="4" t="s">
        <v>118</v>
      </c>
      <c r="P37" s="4" t="s">
        <v>33</v>
      </c>
      <c r="Q37" s="4">
        <v>0</v>
      </c>
      <c r="R37" s="7">
        <v>44974</v>
      </c>
      <c r="S37" s="6">
        <v>44991</v>
      </c>
      <c r="T37" s="4" t="s">
        <v>34</v>
      </c>
      <c r="U37" s="4">
        <v>351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134</v>
      </c>
      <c r="B38" s="4" t="s">
        <v>26</v>
      </c>
      <c r="C38" s="4" t="s">
        <v>27</v>
      </c>
      <c r="D38" s="4" t="s">
        <v>28</v>
      </c>
      <c r="E38" s="4" t="s">
        <v>84</v>
      </c>
      <c r="F38" s="6">
        <v>44975</v>
      </c>
      <c r="G38" s="6">
        <v>44976</v>
      </c>
      <c r="H38" s="4">
        <v>1</v>
      </c>
      <c r="I38" s="4">
        <v>1</v>
      </c>
      <c r="J38" s="4">
        <v>1</v>
      </c>
      <c r="K38" s="4" t="s">
        <v>30</v>
      </c>
      <c r="L38" s="4">
        <v>341.6</v>
      </c>
      <c r="M38" s="4">
        <v>341.6</v>
      </c>
      <c r="N38" s="4" t="s">
        <v>135</v>
      </c>
      <c r="O38" s="4" t="s">
        <v>118</v>
      </c>
      <c r="P38" s="4" t="s">
        <v>33</v>
      </c>
      <c r="Q38" s="4">
        <v>0</v>
      </c>
      <c r="R38" s="7">
        <v>44975</v>
      </c>
      <c r="S38" s="6">
        <v>44991</v>
      </c>
      <c r="T38" s="4" t="s">
        <v>34</v>
      </c>
      <c r="U38" s="4">
        <v>341.6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136</v>
      </c>
      <c r="B39" s="4" t="s">
        <v>26</v>
      </c>
      <c r="C39" s="4" t="s">
        <v>27</v>
      </c>
      <c r="D39" s="4" t="s">
        <v>28</v>
      </c>
      <c r="E39" s="4" t="s">
        <v>84</v>
      </c>
      <c r="F39" s="6">
        <v>44975</v>
      </c>
      <c r="G39" s="6">
        <v>44976</v>
      </c>
      <c r="H39" s="4">
        <v>1</v>
      </c>
      <c r="I39" s="4">
        <v>1</v>
      </c>
      <c r="J39" s="4">
        <v>1</v>
      </c>
      <c r="K39" s="4" t="s">
        <v>30</v>
      </c>
      <c r="L39" s="4">
        <v>341.6</v>
      </c>
      <c r="M39" s="4">
        <v>341.6</v>
      </c>
      <c r="N39" s="4" t="s">
        <v>85</v>
      </c>
      <c r="O39" s="4" t="s">
        <v>118</v>
      </c>
      <c r="P39" s="4" t="s">
        <v>33</v>
      </c>
      <c r="Q39" s="4">
        <v>0</v>
      </c>
      <c r="R39" s="7">
        <v>44975</v>
      </c>
      <c r="S39" s="6">
        <v>44991</v>
      </c>
      <c r="T39" s="4" t="s">
        <v>34</v>
      </c>
      <c r="U39" s="4">
        <v>341.6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137</v>
      </c>
      <c r="B40" s="4" t="s">
        <v>26</v>
      </c>
      <c r="C40" s="4" t="s">
        <v>27</v>
      </c>
      <c r="D40" s="4" t="s">
        <v>28</v>
      </c>
      <c r="E40" s="4" t="s">
        <v>84</v>
      </c>
      <c r="F40" s="6">
        <v>44975</v>
      </c>
      <c r="G40" s="6">
        <v>44976</v>
      </c>
      <c r="H40" s="4">
        <v>2</v>
      </c>
      <c r="I40" s="4">
        <v>1</v>
      </c>
      <c r="J40" s="4">
        <v>2</v>
      </c>
      <c r="K40" s="4" t="s">
        <v>30</v>
      </c>
      <c r="L40" s="4">
        <v>683.2</v>
      </c>
      <c r="M40" s="4">
        <v>683.2</v>
      </c>
      <c r="N40" s="4" t="s">
        <v>138</v>
      </c>
      <c r="O40" s="4" t="s">
        <v>118</v>
      </c>
      <c r="P40" s="4" t="s">
        <v>33</v>
      </c>
      <c r="Q40" s="4">
        <v>0</v>
      </c>
      <c r="R40" s="7">
        <v>44975</v>
      </c>
      <c r="S40" s="6">
        <v>44991</v>
      </c>
      <c r="T40" s="4" t="s">
        <v>34</v>
      </c>
      <c r="U40" s="4">
        <v>683.2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133</v>
      </c>
      <c r="B41" s="4" t="s">
        <v>26</v>
      </c>
      <c r="C41" s="4" t="s">
        <v>108</v>
      </c>
      <c r="D41" s="4" t="s">
        <v>28</v>
      </c>
      <c r="E41" s="4" t="s">
        <v>51</v>
      </c>
      <c r="F41" s="6">
        <v>44975</v>
      </c>
      <c r="G41" s="6">
        <v>44976</v>
      </c>
      <c r="H41" s="4">
        <v>1</v>
      </c>
      <c r="I41" s="4">
        <v>1</v>
      </c>
      <c r="J41" s="4">
        <v>1</v>
      </c>
      <c r="K41" s="4" t="s">
        <v>30</v>
      </c>
      <c r="L41" s="4">
        <v>-351</v>
      </c>
      <c r="M41" s="4">
        <v>-351</v>
      </c>
      <c r="N41" s="4" t="s">
        <v>66</v>
      </c>
      <c r="O41" s="4" t="s">
        <v>118</v>
      </c>
      <c r="P41" s="4" t="s">
        <v>33</v>
      </c>
      <c r="Q41" s="4">
        <v>0</v>
      </c>
      <c r="R41" s="7">
        <v>44974</v>
      </c>
      <c r="S41" s="6">
        <v>44991</v>
      </c>
      <c r="T41" s="4" t="s">
        <v>34</v>
      </c>
      <c r="U41" s="4">
        <v>-351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139</v>
      </c>
      <c r="B42" s="4" t="s">
        <v>26</v>
      </c>
      <c r="C42" s="4" t="s">
        <v>27</v>
      </c>
      <c r="D42" s="4" t="s">
        <v>28</v>
      </c>
      <c r="E42" s="4" t="s">
        <v>84</v>
      </c>
      <c r="F42" s="6">
        <v>44975</v>
      </c>
      <c r="G42" s="6">
        <v>44976</v>
      </c>
      <c r="H42" s="4">
        <v>1</v>
      </c>
      <c r="I42" s="4">
        <v>1</v>
      </c>
      <c r="J42" s="4">
        <v>1</v>
      </c>
      <c r="K42" s="4" t="s">
        <v>30</v>
      </c>
      <c r="L42" s="4">
        <v>341.6</v>
      </c>
      <c r="M42" s="4">
        <v>341.6</v>
      </c>
      <c r="N42" s="4" t="s">
        <v>140</v>
      </c>
      <c r="O42" s="4" t="s">
        <v>118</v>
      </c>
      <c r="P42" s="4" t="s">
        <v>33</v>
      </c>
      <c r="Q42" s="4">
        <v>0</v>
      </c>
      <c r="R42" s="7">
        <v>44975</v>
      </c>
      <c r="S42" s="6">
        <v>44991</v>
      </c>
      <c r="T42" s="4" t="s">
        <v>34</v>
      </c>
      <c r="U42" s="4">
        <v>341.6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141</v>
      </c>
      <c r="B43" s="4" t="s">
        <v>26</v>
      </c>
      <c r="C43" s="4" t="s">
        <v>27</v>
      </c>
      <c r="D43" s="4" t="s">
        <v>46</v>
      </c>
      <c r="E43" s="4" t="s">
        <v>142</v>
      </c>
      <c r="F43" s="6">
        <v>44975</v>
      </c>
      <c r="G43" s="6">
        <v>44976</v>
      </c>
      <c r="H43" s="4">
        <v>1</v>
      </c>
      <c r="I43" s="4">
        <v>1</v>
      </c>
      <c r="J43" s="4">
        <v>1</v>
      </c>
      <c r="K43" s="4" t="s">
        <v>30</v>
      </c>
      <c r="L43" s="4">
        <v>322</v>
      </c>
      <c r="M43" s="4">
        <v>322</v>
      </c>
      <c r="N43" s="4" t="s">
        <v>143</v>
      </c>
      <c r="O43" s="4" t="s">
        <v>118</v>
      </c>
      <c r="P43" s="4" t="s">
        <v>33</v>
      </c>
      <c r="Q43" s="4">
        <v>0</v>
      </c>
      <c r="R43" s="7">
        <v>44975</v>
      </c>
      <c r="S43" s="6">
        <v>44991</v>
      </c>
      <c r="T43" s="4" t="s">
        <v>34</v>
      </c>
      <c r="U43" s="4">
        <v>322</v>
      </c>
      <c r="V43" s="4">
        <v>0</v>
      </c>
      <c r="W43" s="4">
        <v>0</v>
      </c>
      <c r="X43" s="4" t="s">
        <v>35</v>
      </c>
      <c r="Y43" s="4" t="s">
        <v>144</v>
      </c>
    </row>
    <row r="44" s="4" customFormat="1" spans="1:25">
      <c r="A44" s="4" t="s">
        <v>145</v>
      </c>
      <c r="B44" s="4" t="s">
        <v>26</v>
      </c>
      <c r="C44" s="4" t="s">
        <v>27</v>
      </c>
      <c r="D44" s="4" t="s">
        <v>28</v>
      </c>
      <c r="E44" s="4" t="s">
        <v>37</v>
      </c>
      <c r="F44" s="6">
        <v>44975</v>
      </c>
      <c r="G44" s="6">
        <v>44976</v>
      </c>
      <c r="H44" s="4">
        <v>1</v>
      </c>
      <c r="I44" s="4">
        <v>1</v>
      </c>
      <c r="J44" s="4">
        <v>1</v>
      </c>
      <c r="K44" s="4" t="s">
        <v>30</v>
      </c>
      <c r="L44" s="4">
        <v>352.5</v>
      </c>
      <c r="M44" s="4">
        <v>352.5</v>
      </c>
      <c r="N44" s="4" t="s">
        <v>146</v>
      </c>
      <c r="O44" s="4" t="s">
        <v>118</v>
      </c>
      <c r="P44" s="4" t="s">
        <v>33</v>
      </c>
      <c r="Q44" s="4">
        <v>0</v>
      </c>
      <c r="R44" s="7">
        <v>44975</v>
      </c>
      <c r="S44" s="6">
        <v>44991</v>
      </c>
      <c r="T44" s="4" t="s">
        <v>34</v>
      </c>
      <c r="U44" s="4">
        <v>352.5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147</v>
      </c>
      <c r="B45" s="4" t="s">
        <v>26</v>
      </c>
      <c r="C45" s="4" t="s">
        <v>27</v>
      </c>
      <c r="D45" s="4" t="s">
        <v>46</v>
      </c>
      <c r="E45" s="4" t="s">
        <v>125</v>
      </c>
      <c r="F45" s="6">
        <v>44975</v>
      </c>
      <c r="G45" s="6">
        <v>44976</v>
      </c>
      <c r="H45" s="4">
        <v>1</v>
      </c>
      <c r="I45" s="4">
        <v>1</v>
      </c>
      <c r="J45" s="4">
        <v>1</v>
      </c>
      <c r="K45" s="4" t="s">
        <v>30</v>
      </c>
      <c r="L45" s="4">
        <v>390</v>
      </c>
      <c r="M45" s="4">
        <v>390</v>
      </c>
      <c r="N45" s="4" t="s">
        <v>148</v>
      </c>
      <c r="O45" s="4" t="s">
        <v>118</v>
      </c>
      <c r="P45" s="4" t="s">
        <v>33</v>
      </c>
      <c r="Q45" s="4">
        <v>0</v>
      </c>
      <c r="R45" s="7">
        <v>44975</v>
      </c>
      <c r="S45" s="6">
        <v>44991</v>
      </c>
      <c r="T45" s="4" t="s">
        <v>34</v>
      </c>
      <c r="U45" s="4">
        <v>390</v>
      </c>
      <c r="V45" s="4">
        <v>0</v>
      </c>
      <c r="W45" s="4">
        <v>0</v>
      </c>
      <c r="X45" s="4" t="s">
        <v>35</v>
      </c>
      <c r="Y45" s="4" t="s">
        <v>149</v>
      </c>
    </row>
    <row r="46" s="4" customFormat="1" spans="1:25">
      <c r="A46" s="4" t="s">
        <v>150</v>
      </c>
      <c r="B46" s="4" t="s">
        <v>26</v>
      </c>
      <c r="C46" s="4" t="s">
        <v>27</v>
      </c>
      <c r="D46" s="4" t="s">
        <v>28</v>
      </c>
      <c r="E46" s="4" t="s">
        <v>51</v>
      </c>
      <c r="F46" s="6">
        <v>44975</v>
      </c>
      <c r="G46" s="6">
        <v>44976</v>
      </c>
      <c r="H46" s="4">
        <v>1</v>
      </c>
      <c r="I46" s="4">
        <v>1</v>
      </c>
      <c r="J46" s="4">
        <v>1</v>
      </c>
      <c r="K46" s="4" t="s">
        <v>30</v>
      </c>
      <c r="L46" s="4">
        <v>327.6</v>
      </c>
      <c r="M46" s="4">
        <v>327.6</v>
      </c>
      <c r="N46" s="4" t="s">
        <v>151</v>
      </c>
      <c r="O46" s="4" t="s">
        <v>118</v>
      </c>
      <c r="P46" s="4" t="s">
        <v>33</v>
      </c>
      <c r="Q46" s="4">
        <v>0</v>
      </c>
      <c r="R46" s="7">
        <v>44975</v>
      </c>
      <c r="S46" s="6">
        <v>44991</v>
      </c>
      <c r="T46" s="4" t="s">
        <v>34</v>
      </c>
      <c r="U46" s="4">
        <v>327.6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152</v>
      </c>
      <c r="B47" s="4" t="s">
        <v>26</v>
      </c>
      <c r="C47" s="4" t="s">
        <v>27</v>
      </c>
      <c r="D47" s="4" t="s">
        <v>28</v>
      </c>
      <c r="E47" s="4" t="s">
        <v>51</v>
      </c>
      <c r="F47" s="6">
        <v>44975</v>
      </c>
      <c r="G47" s="6">
        <v>44976</v>
      </c>
      <c r="H47" s="4">
        <v>1</v>
      </c>
      <c r="I47" s="4">
        <v>1</v>
      </c>
      <c r="J47" s="4">
        <v>1</v>
      </c>
      <c r="K47" s="4" t="s">
        <v>30</v>
      </c>
      <c r="L47" s="4">
        <v>327.6</v>
      </c>
      <c r="M47" s="4">
        <v>327.6</v>
      </c>
      <c r="N47" s="4" t="s">
        <v>153</v>
      </c>
      <c r="O47" s="4" t="s">
        <v>118</v>
      </c>
      <c r="P47" s="4" t="s">
        <v>33</v>
      </c>
      <c r="Q47" s="4">
        <v>0</v>
      </c>
      <c r="R47" s="7">
        <v>44975</v>
      </c>
      <c r="S47" s="6">
        <v>44991</v>
      </c>
      <c r="T47" s="4" t="s">
        <v>34</v>
      </c>
      <c r="U47" s="4">
        <v>327.6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154</v>
      </c>
      <c r="B48" s="4" t="s">
        <v>26</v>
      </c>
      <c r="C48" s="4" t="s">
        <v>27</v>
      </c>
      <c r="D48" s="4" t="s">
        <v>28</v>
      </c>
      <c r="E48" s="4" t="s">
        <v>84</v>
      </c>
      <c r="F48" s="6">
        <v>44975</v>
      </c>
      <c r="G48" s="6">
        <v>44976</v>
      </c>
      <c r="H48" s="4">
        <v>1</v>
      </c>
      <c r="I48" s="4">
        <v>1</v>
      </c>
      <c r="J48" s="4">
        <v>1</v>
      </c>
      <c r="K48" s="4" t="s">
        <v>30</v>
      </c>
      <c r="L48" s="4">
        <v>341.6</v>
      </c>
      <c r="M48" s="4">
        <v>341.6</v>
      </c>
      <c r="N48" s="4" t="s">
        <v>155</v>
      </c>
      <c r="O48" s="4" t="s">
        <v>118</v>
      </c>
      <c r="P48" s="4" t="s">
        <v>33</v>
      </c>
      <c r="Q48" s="4">
        <v>0</v>
      </c>
      <c r="R48" s="7">
        <v>44975</v>
      </c>
      <c r="S48" s="6">
        <v>44991</v>
      </c>
      <c r="T48" s="4" t="s">
        <v>34</v>
      </c>
      <c r="U48" s="4">
        <v>341.6</v>
      </c>
      <c r="V48" s="4">
        <v>0</v>
      </c>
      <c r="W48" s="4">
        <v>0</v>
      </c>
      <c r="X48" s="4" t="s">
        <v>35</v>
      </c>
      <c r="Y48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1"/>
  <sheetViews>
    <sheetView tabSelected="1" topLeftCell="A19" workbookViewId="0">
      <selection activeCell="A47" sqref="A47:D51"/>
    </sheetView>
  </sheetViews>
  <sheetFormatPr defaultColWidth="9" defaultRowHeight="13.5"/>
  <cols>
    <col min="1" max="1" width="13.125" style="4" customWidth="1"/>
    <col min="2" max="3" width="10.37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156</v>
      </c>
    </row>
    <row r="2" s="4" customFormat="1" spans="1:10">
      <c r="A2" s="8" t="s">
        <v>157</v>
      </c>
      <c r="B2" s="6">
        <v>44974</v>
      </c>
      <c r="C2" s="6">
        <v>44975</v>
      </c>
      <c r="D2" s="4">
        <v>347.2</v>
      </c>
      <c r="E2" s="4">
        <v>347.2</v>
      </c>
      <c r="F2" s="9" t="s">
        <v>158</v>
      </c>
      <c r="G2" s="4">
        <f>D2-E2</f>
        <v>0</v>
      </c>
      <c r="H2" s="4" t="str">
        <f>$H$1&amp;F2</f>
        <v>，202302122209100068</v>
      </c>
      <c r="I2" s="4" t="e">
        <f>VLOOKUP(A2,HOP!A:U,21,0)</f>
        <v>#N/A</v>
      </c>
      <c r="J2" s="4">
        <v>2.12</v>
      </c>
    </row>
    <row r="3" s="4" customFormat="1" spans="1:10">
      <c r="A3" s="8" t="s">
        <v>159</v>
      </c>
      <c r="B3" s="6">
        <v>44974</v>
      </c>
      <c r="C3" s="6">
        <v>44975</v>
      </c>
      <c r="D3" s="4">
        <v>343.7</v>
      </c>
      <c r="E3" s="4">
        <v>343.7</v>
      </c>
      <c r="F3" s="9" t="s">
        <v>160</v>
      </c>
      <c r="G3" s="4">
        <f t="shared" ref="G3:G42" si="0">D3-E3</f>
        <v>0</v>
      </c>
      <c r="H3" s="4" t="str">
        <f t="shared" ref="H3:H42" si="1">$H$1&amp;F3</f>
        <v>，202302122219450068</v>
      </c>
      <c r="I3" s="4" t="e">
        <f>VLOOKUP(A3,HOP!A:U,21,0)</f>
        <v>#N/A</v>
      </c>
      <c r="J3" s="4">
        <v>2.12</v>
      </c>
    </row>
    <row r="4" s="4" customFormat="1" spans="1:9">
      <c r="A4" s="5">
        <v>999222719488884</v>
      </c>
      <c r="B4" s="6">
        <v>44973</v>
      </c>
      <c r="C4" s="6">
        <v>44975</v>
      </c>
      <c r="D4" s="4">
        <v>2383.6</v>
      </c>
      <c r="E4" s="4" t="str">
        <f>VLOOKUP(A4,HOP!A:L,12,0)</f>
        <v>2383.60</v>
      </c>
      <c r="F4" s="4" t="str">
        <f>VLOOKUP(A4,HOP!A:C,3,0)</f>
        <v>3030070</v>
      </c>
      <c r="G4" s="4">
        <f t="shared" si="0"/>
        <v>0</v>
      </c>
      <c r="H4" s="4" t="str">
        <f t="shared" si="1"/>
        <v>，3030070</v>
      </c>
      <c r="I4" s="4" t="str">
        <f>VLOOKUP(A4,HOP!A:U,21,0)</f>
        <v>直连</v>
      </c>
    </row>
    <row r="5" s="4" customFormat="1" spans="1:10">
      <c r="A5" s="8" t="s">
        <v>161</v>
      </c>
      <c r="B5" s="6">
        <v>44974</v>
      </c>
      <c r="C5" s="6">
        <v>44975</v>
      </c>
      <c r="D5" s="4">
        <v>266</v>
      </c>
      <c r="E5" s="4">
        <v>266</v>
      </c>
      <c r="F5" s="9" t="s">
        <v>162</v>
      </c>
      <c r="G5" s="4">
        <f t="shared" si="0"/>
        <v>0</v>
      </c>
      <c r="H5" s="4" t="str">
        <f t="shared" si="1"/>
        <v>，202302141645470069</v>
      </c>
      <c r="I5" s="4" t="e">
        <f>VLOOKUP(A5,HOP!A:U,21,0)</f>
        <v>#N/A</v>
      </c>
      <c r="J5" s="4">
        <v>2.14</v>
      </c>
    </row>
    <row r="6" s="4" customFormat="1" spans="1:10">
      <c r="A6" s="8" t="s">
        <v>163</v>
      </c>
      <c r="B6" s="6">
        <v>44974</v>
      </c>
      <c r="C6" s="6">
        <v>44975</v>
      </c>
      <c r="D6" s="4">
        <v>351</v>
      </c>
      <c r="E6" s="4">
        <v>351</v>
      </c>
      <c r="F6" s="9" t="s">
        <v>164</v>
      </c>
      <c r="G6" s="4">
        <f t="shared" si="0"/>
        <v>0</v>
      </c>
      <c r="H6" s="4" t="str">
        <f t="shared" si="1"/>
        <v>，202302151610350068</v>
      </c>
      <c r="I6" s="4" t="e">
        <f>VLOOKUP(A6,HOP!A:U,21,0)</f>
        <v>#N/A</v>
      </c>
      <c r="J6" s="4">
        <v>2.15</v>
      </c>
    </row>
    <row r="7" s="4" customFormat="1" spans="1:10">
      <c r="A7" s="8" t="s">
        <v>165</v>
      </c>
      <c r="B7" s="6">
        <v>44974</v>
      </c>
      <c r="C7" s="6">
        <v>44975</v>
      </c>
      <c r="D7" s="4">
        <v>341.6</v>
      </c>
      <c r="E7" s="4">
        <v>341.6</v>
      </c>
      <c r="F7" s="9" t="s">
        <v>166</v>
      </c>
      <c r="G7" s="4">
        <f t="shared" si="0"/>
        <v>0</v>
      </c>
      <c r="H7" s="4" t="str">
        <f t="shared" si="1"/>
        <v>，202302152247210020</v>
      </c>
      <c r="I7" s="4" t="e">
        <f>VLOOKUP(A7,HOP!A:U,21,0)</f>
        <v>#N/A</v>
      </c>
      <c r="J7" s="4">
        <v>2.15</v>
      </c>
    </row>
    <row r="8" s="4" customFormat="1" spans="1:10">
      <c r="A8" s="8" t="s">
        <v>167</v>
      </c>
      <c r="B8" s="6">
        <v>44974</v>
      </c>
      <c r="C8" s="6">
        <v>44975</v>
      </c>
      <c r="D8" s="4">
        <v>341.6</v>
      </c>
      <c r="E8" s="4">
        <v>341.6</v>
      </c>
      <c r="F8" s="9" t="s">
        <v>168</v>
      </c>
      <c r="G8" s="4">
        <f t="shared" si="0"/>
        <v>0</v>
      </c>
      <c r="H8" s="4" t="str">
        <f t="shared" si="1"/>
        <v>，202302161503100071</v>
      </c>
      <c r="I8" s="4" t="e">
        <f>VLOOKUP(A8,HOP!A:U,21,0)</f>
        <v>#N/A</v>
      </c>
      <c r="J8" s="4">
        <v>2.16</v>
      </c>
    </row>
    <row r="9" s="4" customFormat="1" spans="1:9">
      <c r="A9" s="5">
        <v>999222769324636</v>
      </c>
      <c r="B9" s="6">
        <v>44974</v>
      </c>
      <c r="C9" s="6">
        <v>44975</v>
      </c>
      <c r="D9" s="4">
        <v>407.03</v>
      </c>
      <c r="E9" s="4" t="str">
        <f>VLOOKUP(A9,HOP!A:L,12,0)</f>
        <v>407.03</v>
      </c>
      <c r="F9" s="4" t="str">
        <f>VLOOKUP(A9,HOP!A:C,3,0)</f>
        <v>3036812</v>
      </c>
      <c r="G9" s="4">
        <f t="shared" si="0"/>
        <v>0</v>
      </c>
      <c r="H9" s="4" t="str">
        <f t="shared" si="1"/>
        <v>，3036812</v>
      </c>
      <c r="I9" s="4" t="str">
        <f>VLOOKUP(A9,HOP!A:U,21,0)</f>
        <v>直连</v>
      </c>
    </row>
    <row r="10" s="4" customFormat="1" spans="1:10">
      <c r="A10" s="8" t="s">
        <v>169</v>
      </c>
      <c r="B10" s="6">
        <v>44974</v>
      </c>
      <c r="C10" s="6">
        <v>44975</v>
      </c>
      <c r="D10" s="4">
        <v>341.6</v>
      </c>
      <c r="E10" s="4">
        <v>341.6</v>
      </c>
      <c r="F10" s="9" t="s">
        <v>170</v>
      </c>
      <c r="G10" s="4">
        <f t="shared" si="0"/>
        <v>0</v>
      </c>
      <c r="H10" s="4" t="str">
        <f t="shared" si="1"/>
        <v>，202302171013110025</v>
      </c>
      <c r="I10" s="4" t="e">
        <f>VLOOKUP(A10,HOP!A:U,21,0)</f>
        <v>#N/A</v>
      </c>
      <c r="J10" s="4">
        <v>2.17</v>
      </c>
    </row>
    <row r="11" s="4" customFormat="1" spans="1:10">
      <c r="A11" s="8" t="s">
        <v>171</v>
      </c>
      <c r="B11" s="6">
        <v>44974</v>
      </c>
      <c r="C11" s="6">
        <v>44975</v>
      </c>
      <c r="D11" s="4">
        <v>366</v>
      </c>
      <c r="E11" s="4">
        <v>366</v>
      </c>
      <c r="F11" s="9" t="s">
        <v>172</v>
      </c>
      <c r="G11" s="4">
        <f t="shared" si="0"/>
        <v>0</v>
      </c>
      <c r="H11" s="4" t="str">
        <f t="shared" si="1"/>
        <v>，202302171209490069</v>
      </c>
      <c r="I11" s="4" t="e">
        <f>VLOOKUP(A11,HOP!A:U,21,0)</f>
        <v>#N/A</v>
      </c>
      <c r="J11" s="4">
        <v>2.17</v>
      </c>
    </row>
    <row r="12" s="4" customFormat="1" spans="1:9">
      <c r="A12" s="5">
        <v>999222778678672</v>
      </c>
      <c r="B12" s="6">
        <v>44974</v>
      </c>
      <c r="C12" s="6">
        <v>44975</v>
      </c>
      <c r="D12" s="4">
        <v>204</v>
      </c>
      <c r="E12" s="4" t="str">
        <f>VLOOKUP(A12,HOP!A:L,12,0)</f>
        <v>204.00</v>
      </c>
      <c r="F12" s="4" t="str">
        <f>VLOOKUP(A12,HOP!A:C,3,0)</f>
        <v>3038510</v>
      </c>
      <c r="G12" s="4">
        <f t="shared" si="0"/>
        <v>0</v>
      </c>
      <c r="H12" s="4" t="str">
        <f t="shared" si="1"/>
        <v>，3038510</v>
      </c>
      <c r="I12" s="4" t="str">
        <f>VLOOKUP(A12,HOP!A:U,21,0)</f>
        <v>直采</v>
      </c>
    </row>
    <row r="13" s="4" customFormat="1" spans="1:9">
      <c r="A13" s="5">
        <v>999222779173730</v>
      </c>
      <c r="B13" s="6">
        <v>44974</v>
      </c>
      <c r="C13" s="6">
        <v>44975</v>
      </c>
      <c r="D13" s="4">
        <v>622.16</v>
      </c>
      <c r="E13" s="4" t="str">
        <f>VLOOKUP(A13,HOP!A:L,12,0)</f>
        <v>622.16</v>
      </c>
      <c r="F13" s="4" t="str">
        <f>VLOOKUP(A13,HOP!A:C,3,0)</f>
        <v>3038576</v>
      </c>
      <c r="G13" s="4">
        <f t="shared" si="0"/>
        <v>0</v>
      </c>
      <c r="H13" s="4" t="str">
        <f t="shared" si="1"/>
        <v>，3038576</v>
      </c>
      <c r="I13" s="4" t="str">
        <f>VLOOKUP(A13,HOP!A:U,21,0)</f>
        <v>直连</v>
      </c>
    </row>
    <row r="14" s="4" customFormat="1" spans="1:10">
      <c r="A14" s="8" t="s">
        <v>173</v>
      </c>
      <c r="B14" s="6">
        <v>44974</v>
      </c>
      <c r="C14" s="6">
        <v>44975</v>
      </c>
      <c r="D14" s="4">
        <v>327.6</v>
      </c>
      <c r="E14" s="4">
        <v>327.6</v>
      </c>
      <c r="F14" s="9" t="s">
        <v>174</v>
      </c>
      <c r="G14" s="4">
        <f t="shared" si="0"/>
        <v>0</v>
      </c>
      <c r="H14" s="4" t="str">
        <f t="shared" si="1"/>
        <v>，202302171244440021</v>
      </c>
      <c r="I14" s="4" t="e">
        <f>VLOOKUP(A14,HOP!A:U,21,0)</f>
        <v>#N/A</v>
      </c>
      <c r="J14" s="4">
        <v>2.17</v>
      </c>
    </row>
    <row r="15" s="4" customFormat="1" spans="1:10">
      <c r="A15" s="8" t="s">
        <v>175</v>
      </c>
      <c r="B15" s="6">
        <v>44974</v>
      </c>
      <c r="C15" s="6">
        <v>44975</v>
      </c>
      <c r="D15" s="4">
        <v>341.6</v>
      </c>
      <c r="E15" s="4">
        <v>341.6</v>
      </c>
      <c r="F15" s="9" t="s">
        <v>176</v>
      </c>
      <c r="G15" s="4">
        <f t="shared" si="0"/>
        <v>0</v>
      </c>
      <c r="H15" s="4" t="str">
        <f t="shared" si="1"/>
        <v>，202302171252080021</v>
      </c>
      <c r="I15" s="4" t="e">
        <f>VLOOKUP(A15,HOP!A:U,21,0)</f>
        <v>#N/A</v>
      </c>
      <c r="J15" s="4">
        <v>2.17</v>
      </c>
    </row>
    <row r="16" s="4" customFormat="1" spans="1:10">
      <c r="A16" s="8" t="s">
        <v>177</v>
      </c>
      <c r="B16" s="6">
        <v>44974</v>
      </c>
      <c r="C16" s="6">
        <v>44975</v>
      </c>
      <c r="D16" s="4">
        <v>341.6</v>
      </c>
      <c r="E16" s="4">
        <v>341.6</v>
      </c>
      <c r="F16" s="9" t="s">
        <v>178</v>
      </c>
      <c r="G16" s="4">
        <f t="shared" si="0"/>
        <v>0</v>
      </c>
      <c r="H16" s="4" t="str">
        <f t="shared" si="1"/>
        <v>，202302171302200021</v>
      </c>
      <c r="I16" s="4" t="e">
        <f>VLOOKUP(A16,HOP!A:U,21,0)</f>
        <v>#N/A</v>
      </c>
      <c r="J16" s="4">
        <v>2.17</v>
      </c>
    </row>
    <row r="17" s="4" customFormat="1" spans="1:10">
      <c r="A17" s="8" t="s">
        <v>179</v>
      </c>
      <c r="B17" s="6">
        <v>44974</v>
      </c>
      <c r="C17" s="6">
        <v>44975</v>
      </c>
      <c r="D17" s="4">
        <v>341.6</v>
      </c>
      <c r="E17" s="4">
        <v>341.6</v>
      </c>
      <c r="F17" s="9" t="s">
        <v>180</v>
      </c>
      <c r="G17" s="4">
        <f t="shared" si="0"/>
        <v>0</v>
      </c>
      <c r="H17" s="4" t="str">
        <f t="shared" si="1"/>
        <v>，202302171416220025</v>
      </c>
      <c r="I17" s="4" t="e">
        <f>VLOOKUP(A17,HOP!A:U,21,0)</f>
        <v>#N/A</v>
      </c>
      <c r="J17" s="4">
        <v>2.17</v>
      </c>
    </row>
    <row r="18" s="4" customFormat="1" spans="1:9">
      <c r="A18" s="5">
        <v>999222781399694</v>
      </c>
      <c r="B18" s="6">
        <v>44974</v>
      </c>
      <c r="C18" s="6">
        <v>44975</v>
      </c>
      <c r="D18" s="4">
        <v>204</v>
      </c>
      <c r="E18" s="4" t="str">
        <f>VLOOKUP(A18,HOP!A:L,12,0)</f>
        <v>204.00</v>
      </c>
      <c r="F18" s="4" t="str">
        <f>VLOOKUP(A18,HOP!A:C,3,0)</f>
        <v>3038966</v>
      </c>
      <c r="G18" s="4">
        <f t="shared" si="0"/>
        <v>0</v>
      </c>
      <c r="H18" s="4" t="str">
        <f t="shared" si="1"/>
        <v>，3038966</v>
      </c>
      <c r="I18" s="4" t="str">
        <f>VLOOKUP(A18,HOP!A:U,21,0)</f>
        <v>直采</v>
      </c>
    </row>
    <row r="19" s="4" customFormat="1" spans="1:10">
      <c r="A19" s="5">
        <v>22782191605</v>
      </c>
      <c r="B19" s="6">
        <v>44974</v>
      </c>
      <c r="C19" s="6">
        <v>44975</v>
      </c>
      <c r="D19" s="4">
        <v>327.6</v>
      </c>
      <c r="E19" s="4">
        <v>327.6</v>
      </c>
      <c r="F19" s="9" t="s">
        <v>181</v>
      </c>
      <c r="G19" s="4">
        <f t="shared" si="0"/>
        <v>0</v>
      </c>
      <c r="H19" s="4" t="str">
        <f t="shared" si="1"/>
        <v>，202302171528040069</v>
      </c>
      <c r="I19" s="4" t="e">
        <f>VLOOKUP(A19,HOP!A:U,21,0)</f>
        <v>#N/A</v>
      </c>
      <c r="J19" s="4">
        <v>2.17</v>
      </c>
    </row>
    <row r="20" s="4" customFormat="1" spans="1:10">
      <c r="A20" s="5">
        <v>22782191615</v>
      </c>
      <c r="B20" s="6">
        <v>44974</v>
      </c>
      <c r="C20" s="6">
        <v>44975</v>
      </c>
      <c r="D20" s="4">
        <v>320.6</v>
      </c>
      <c r="E20" s="4">
        <v>320.6</v>
      </c>
      <c r="F20" s="9" t="s">
        <v>182</v>
      </c>
      <c r="G20" s="4">
        <f t="shared" si="0"/>
        <v>0</v>
      </c>
      <c r="H20" s="4" t="str">
        <f t="shared" si="1"/>
        <v>，202302171526300025</v>
      </c>
      <c r="I20" s="4" t="e">
        <f>VLOOKUP(A20,HOP!A:U,21,0)</f>
        <v>#N/A</v>
      </c>
      <c r="J20" s="4">
        <v>2.17</v>
      </c>
    </row>
    <row r="21" s="4" customFormat="1" spans="1:10">
      <c r="A21" s="8" t="s">
        <v>183</v>
      </c>
      <c r="B21" s="6">
        <v>44974</v>
      </c>
      <c r="C21" s="6">
        <v>44975</v>
      </c>
      <c r="D21" s="4">
        <v>320.6</v>
      </c>
      <c r="E21" s="4">
        <v>320.6</v>
      </c>
      <c r="F21" s="9" t="s">
        <v>184</v>
      </c>
      <c r="G21" s="4">
        <f t="shared" si="0"/>
        <v>0</v>
      </c>
      <c r="H21" s="4" t="str">
        <f t="shared" si="1"/>
        <v>，202302171530020021</v>
      </c>
      <c r="I21" s="4" t="e">
        <f>VLOOKUP(A21,HOP!A:U,21,0)</f>
        <v>#N/A</v>
      </c>
      <c r="J21" s="4">
        <v>2.17</v>
      </c>
    </row>
    <row r="22" s="4" customFormat="1" spans="1:10">
      <c r="A22" s="8" t="s">
        <v>185</v>
      </c>
      <c r="B22" s="6">
        <v>44974</v>
      </c>
      <c r="C22" s="6">
        <v>44975</v>
      </c>
      <c r="D22" s="4">
        <v>982.8</v>
      </c>
      <c r="E22" s="4">
        <v>982.8</v>
      </c>
      <c r="F22" s="9" t="s">
        <v>186</v>
      </c>
      <c r="G22" s="4">
        <f t="shared" si="0"/>
        <v>0</v>
      </c>
      <c r="H22" s="4" t="str">
        <f t="shared" si="1"/>
        <v>，202302171610550068</v>
      </c>
      <c r="I22" s="4" t="e">
        <f>VLOOKUP(A22,HOP!A:U,21,0)</f>
        <v>#N/A</v>
      </c>
      <c r="J22" s="4">
        <v>2.17</v>
      </c>
    </row>
    <row r="23" s="4" customFormat="1" hidden="1" spans="1:9">
      <c r="A23" s="5">
        <v>999222783291653</v>
      </c>
      <c r="B23" s="6">
        <v>44974</v>
      </c>
      <c r="C23" s="6">
        <v>44975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spans="1:10">
      <c r="A24" s="8" t="s">
        <v>187</v>
      </c>
      <c r="B24" s="6">
        <v>44974</v>
      </c>
      <c r="C24" s="6">
        <v>44975</v>
      </c>
      <c r="D24" s="4">
        <v>1098</v>
      </c>
      <c r="E24" s="4">
        <v>1098</v>
      </c>
      <c r="F24" s="9" t="s">
        <v>188</v>
      </c>
      <c r="G24" s="4">
        <f t="shared" si="0"/>
        <v>0</v>
      </c>
      <c r="H24" s="4" t="str">
        <f t="shared" si="1"/>
        <v>，202302171657550071</v>
      </c>
      <c r="I24" s="4" t="e">
        <f>VLOOKUP(A24,HOP!A:U,21,0)</f>
        <v>#N/A</v>
      </c>
      <c r="J24" s="4">
        <v>2.17</v>
      </c>
    </row>
    <row r="25" s="4" customFormat="1" hidden="1" spans="1:9">
      <c r="A25" s="5">
        <v>999222783792719</v>
      </c>
      <c r="B25" s="6">
        <v>44974</v>
      </c>
      <c r="C25" s="6">
        <v>44975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hidden="1" spans="1:9">
      <c r="A26" s="5">
        <v>999222783863829</v>
      </c>
      <c r="B26" s="6">
        <v>44974</v>
      </c>
      <c r="C26" s="6">
        <v>44975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spans="1:9">
      <c r="A27" s="5">
        <v>999222787134542</v>
      </c>
      <c r="B27" s="6">
        <v>44974</v>
      </c>
      <c r="C27" s="6">
        <v>44975</v>
      </c>
      <c r="D27" s="4">
        <v>808</v>
      </c>
      <c r="E27" s="4" t="str">
        <f>VLOOKUP(A27,HOP!A:L,12,0)</f>
        <v>808.00</v>
      </c>
      <c r="F27" s="4" t="str">
        <f>VLOOKUP(A27,HOP!A:C,3,0)</f>
        <v>3040240</v>
      </c>
      <c r="G27" s="4">
        <f t="shared" si="0"/>
        <v>0</v>
      </c>
      <c r="H27" s="4" t="str">
        <f t="shared" si="1"/>
        <v>，3040240</v>
      </c>
      <c r="I27" s="4" t="str">
        <f>VLOOKUP(A27,HOP!A:U,21,0)</f>
        <v>直连</v>
      </c>
    </row>
    <row r="28" s="4" customFormat="1" spans="1:10">
      <c r="A28" s="8" t="s">
        <v>189</v>
      </c>
      <c r="B28" s="6">
        <v>44975</v>
      </c>
      <c r="C28" s="6">
        <v>44976</v>
      </c>
      <c r="D28" s="4">
        <v>320.6</v>
      </c>
      <c r="E28" s="4">
        <v>320.6</v>
      </c>
      <c r="F28" s="9" t="s">
        <v>190</v>
      </c>
      <c r="G28" s="4">
        <f t="shared" si="0"/>
        <v>0</v>
      </c>
      <c r="H28" s="4" t="str">
        <f t="shared" si="1"/>
        <v>，202302132147270021</v>
      </c>
      <c r="I28" s="4" t="e">
        <f>VLOOKUP(A28,HOP!A:U,21,0)</f>
        <v>#N/A</v>
      </c>
      <c r="J28" s="4">
        <v>2.13</v>
      </c>
    </row>
    <row r="29" s="4" customFormat="1" hidden="1" spans="1:9">
      <c r="A29" s="5">
        <v>999222740773146</v>
      </c>
      <c r="B29" s="6">
        <v>44975</v>
      </c>
      <c r="C29" s="6">
        <v>44976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spans="1:10">
      <c r="A30" s="8" t="s">
        <v>191</v>
      </c>
      <c r="B30" s="6">
        <v>44975</v>
      </c>
      <c r="C30" s="6">
        <v>44976</v>
      </c>
      <c r="D30" s="4">
        <v>364</v>
      </c>
      <c r="E30" s="4">
        <v>364</v>
      </c>
      <c r="F30" s="9" t="s">
        <v>192</v>
      </c>
      <c r="G30" s="4">
        <f t="shared" si="0"/>
        <v>0</v>
      </c>
      <c r="H30" s="4" t="str">
        <f t="shared" si="1"/>
        <v>，202302162017450020</v>
      </c>
      <c r="I30" s="4" t="e">
        <f>VLOOKUP(A30,HOP!A:U,21,0)</f>
        <v>#N/A</v>
      </c>
      <c r="J30" s="4">
        <v>2.16</v>
      </c>
    </row>
    <row r="31" s="4" customFormat="1" hidden="1" spans="1:9">
      <c r="A31" s="5">
        <v>999222774386088</v>
      </c>
      <c r="B31" s="6">
        <v>44975</v>
      </c>
      <c r="C31" s="6">
        <v>44976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hidden="1" spans="1:9">
      <c r="A32" s="5">
        <v>999222786900380</v>
      </c>
      <c r="B32" s="6">
        <v>44975</v>
      </c>
      <c r="C32" s="6">
        <v>44976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spans="1:10">
      <c r="A33" s="8" t="s">
        <v>193</v>
      </c>
      <c r="B33" s="6">
        <v>44975</v>
      </c>
      <c r="C33" s="6">
        <v>44976</v>
      </c>
      <c r="D33" s="4">
        <v>341.6</v>
      </c>
      <c r="E33" s="4">
        <v>341.6</v>
      </c>
      <c r="F33" s="9" t="s">
        <v>194</v>
      </c>
      <c r="G33" s="4">
        <f t="shared" si="0"/>
        <v>0</v>
      </c>
      <c r="H33" s="4" t="str">
        <f t="shared" si="1"/>
        <v>，202302180002230068</v>
      </c>
      <c r="I33" s="4" t="e">
        <f>VLOOKUP(A33,HOP!A:U,21,0)</f>
        <v>#N/A</v>
      </c>
      <c r="J33" s="4">
        <v>2.18</v>
      </c>
    </row>
    <row r="34" s="4" customFormat="1" spans="1:10">
      <c r="A34" s="8" t="s">
        <v>195</v>
      </c>
      <c r="B34" s="6">
        <v>44975</v>
      </c>
      <c r="C34" s="6">
        <v>44976</v>
      </c>
      <c r="D34" s="4">
        <v>341.6</v>
      </c>
      <c r="E34" s="4">
        <v>341.6</v>
      </c>
      <c r="F34" s="9" t="s">
        <v>196</v>
      </c>
      <c r="G34" s="4">
        <f t="shared" si="0"/>
        <v>0</v>
      </c>
      <c r="H34" s="4" t="str">
        <f t="shared" si="1"/>
        <v>，202302180813480069</v>
      </c>
      <c r="I34" s="4" t="e">
        <f>VLOOKUP(A34,HOP!A:U,21,0)</f>
        <v>#N/A</v>
      </c>
      <c r="J34" s="4">
        <v>2.18</v>
      </c>
    </row>
    <row r="35" s="4" customFormat="1" spans="1:10">
      <c r="A35" s="8" t="s">
        <v>197</v>
      </c>
      <c r="B35" s="6">
        <v>44975</v>
      </c>
      <c r="C35" s="6">
        <v>44976</v>
      </c>
      <c r="D35" s="4">
        <v>683.2</v>
      </c>
      <c r="E35" s="4">
        <v>683.2</v>
      </c>
      <c r="F35" s="9" t="s">
        <v>198</v>
      </c>
      <c r="G35" s="4">
        <f t="shared" si="0"/>
        <v>0</v>
      </c>
      <c r="H35" s="4" t="str">
        <f t="shared" si="1"/>
        <v>，202302181027100025</v>
      </c>
      <c r="I35" s="4" t="e">
        <f>VLOOKUP(A35,HOP!A:U,21,0)</f>
        <v>#N/A</v>
      </c>
      <c r="J35" s="4">
        <v>2.18</v>
      </c>
    </row>
    <row r="36" s="4" customFormat="1" spans="1:10">
      <c r="A36" s="8" t="s">
        <v>199</v>
      </c>
      <c r="B36" s="6">
        <v>44975</v>
      </c>
      <c r="C36" s="6">
        <v>44976</v>
      </c>
      <c r="D36" s="4">
        <v>341.6</v>
      </c>
      <c r="E36" s="4">
        <v>341.6</v>
      </c>
      <c r="F36" s="9" t="s">
        <v>200</v>
      </c>
      <c r="G36" s="4">
        <f t="shared" si="0"/>
        <v>0</v>
      </c>
      <c r="H36" s="4" t="str">
        <f t="shared" si="1"/>
        <v>，202302181344170069</v>
      </c>
      <c r="I36" s="4" t="e">
        <f>VLOOKUP(A36,HOP!A:U,21,0)</f>
        <v>#N/A</v>
      </c>
      <c r="J36" s="4">
        <v>2.18</v>
      </c>
    </row>
    <row r="37" s="4" customFormat="1" spans="1:10">
      <c r="A37" s="8" t="s">
        <v>201</v>
      </c>
      <c r="B37" s="6">
        <v>44975</v>
      </c>
      <c r="C37" s="6">
        <v>44976</v>
      </c>
      <c r="D37" s="4">
        <v>322</v>
      </c>
      <c r="E37" s="4">
        <v>322</v>
      </c>
      <c r="F37" s="9" t="s">
        <v>202</v>
      </c>
      <c r="G37" s="4">
        <f t="shared" si="0"/>
        <v>0</v>
      </c>
      <c r="H37" s="4" t="str">
        <f t="shared" si="1"/>
        <v>，202302181338410069</v>
      </c>
      <c r="I37" s="4" t="e">
        <f>VLOOKUP(A37,HOP!A:U,21,0)</f>
        <v>#N/A</v>
      </c>
      <c r="J37" s="4">
        <v>2.18</v>
      </c>
    </row>
    <row r="38" s="4" customFormat="1" spans="1:10">
      <c r="A38" s="8" t="s">
        <v>203</v>
      </c>
      <c r="B38" s="6">
        <v>44975</v>
      </c>
      <c r="C38" s="6">
        <v>44976</v>
      </c>
      <c r="D38" s="4">
        <v>352.5</v>
      </c>
      <c r="E38" s="4">
        <v>352.5</v>
      </c>
      <c r="F38" s="9" t="s">
        <v>204</v>
      </c>
      <c r="G38" s="4">
        <f t="shared" si="0"/>
        <v>0</v>
      </c>
      <c r="H38" s="4" t="str">
        <f t="shared" si="1"/>
        <v>，202302181520290069</v>
      </c>
      <c r="I38" s="4" t="e">
        <f>VLOOKUP(A38,HOP!A:U,21,0)</f>
        <v>#N/A</v>
      </c>
      <c r="J38" s="4">
        <v>2.18</v>
      </c>
    </row>
    <row r="39" s="4" customFormat="1" spans="1:10">
      <c r="A39" s="8" t="s">
        <v>205</v>
      </c>
      <c r="B39" s="6">
        <v>44975</v>
      </c>
      <c r="C39" s="6">
        <v>44976</v>
      </c>
      <c r="D39" s="4">
        <v>390</v>
      </c>
      <c r="E39" s="4">
        <v>390</v>
      </c>
      <c r="F39" s="9" t="s">
        <v>206</v>
      </c>
      <c r="G39" s="4">
        <f t="shared" si="0"/>
        <v>0</v>
      </c>
      <c r="H39" s="4" t="str">
        <f t="shared" si="1"/>
        <v>，202302181725550068</v>
      </c>
      <c r="I39" s="4" t="e">
        <f>VLOOKUP(A39,HOP!A:U,21,0)</f>
        <v>#N/A</v>
      </c>
      <c r="J39" s="4">
        <v>2.18</v>
      </c>
    </row>
    <row r="40" s="4" customFormat="1" spans="1:10">
      <c r="A40" s="8" t="s">
        <v>207</v>
      </c>
      <c r="B40" s="6">
        <v>44975</v>
      </c>
      <c r="C40" s="6">
        <v>44976</v>
      </c>
      <c r="D40" s="4">
        <v>327.6</v>
      </c>
      <c r="E40" s="4">
        <v>327.6</v>
      </c>
      <c r="F40" s="9" t="s">
        <v>208</v>
      </c>
      <c r="G40" s="4">
        <f t="shared" si="0"/>
        <v>0</v>
      </c>
      <c r="H40" s="4" t="str">
        <f t="shared" si="1"/>
        <v>，202302181732470075</v>
      </c>
      <c r="I40" s="4" t="e">
        <f>VLOOKUP(A40,HOP!A:U,21,0)</f>
        <v>#N/A</v>
      </c>
      <c r="J40" s="4">
        <v>2.18</v>
      </c>
    </row>
    <row r="41" s="4" customFormat="1" spans="1:10">
      <c r="A41" s="8" t="s">
        <v>209</v>
      </c>
      <c r="B41" s="6">
        <v>44975</v>
      </c>
      <c r="C41" s="6">
        <v>44976</v>
      </c>
      <c r="D41" s="4">
        <v>327.6</v>
      </c>
      <c r="E41" s="4">
        <v>327.6</v>
      </c>
      <c r="F41" s="9" t="s">
        <v>210</v>
      </c>
      <c r="G41" s="4">
        <f t="shared" si="0"/>
        <v>0</v>
      </c>
      <c r="H41" s="4" t="str">
        <f t="shared" si="1"/>
        <v>，202302181726430021</v>
      </c>
      <c r="I41" s="4" t="e">
        <f>VLOOKUP(A41,HOP!A:U,21,0)</f>
        <v>#N/A</v>
      </c>
      <c r="J41" s="4">
        <v>2.18</v>
      </c>
    </row>
    <row r="42" s="4" customFormat="1" spans="1:10">
      <c r="A42" s="8" t="s">
        <v>211</v>
      </c>
      <c r="B42" s="6">
        <v>44975</v>
      </c>
      <c r="C42" s="6">
        <v>44976</v>
      </c>
      <c r="D42" s="4">
        <v>341.6</v>
      </c>
      <c r="E42" s="4">
        <v>341.6</v>
      </c>
      <c r="F42" s="9" t="s">
        <v>212</v>
      </c>
      <c r="G42" s="4">
        <f t="shared" si="0"/>
        <v>0</v>
      </c>
      <c r="H42" s="4" t="str">
        <f t="shared" si="1"/>
        <v>，202302181735050068</v>
      </c>
      <c r="I42" s="4" t="e">
        <f>VLOOKUP(A42,HOP!A:U,21,0)</f>
        <v>#N/A</v>
      </c>
      <c r="J42" s="4">
        <v>2.18</v>
      </c>
    </row>
    <row r="44" spans="4:4">
      <c r="D44" s="4">
        <f>SUM(D2:D43)</f>
        <v>16183.39</v>
      </c>
    </row>
    <row r="47" ht="15" customHeight="1" spans="1:4">
      <c r="A47" s="4" t="s">
        <v>213</v>
      </c>
      <c r="C47" s="4">
        <v>408</v>
      </c>
      <c r="D47" s="4">
        <v>463.61</v>
      </c>
    </row>
    <row r="48" ht="14" customHeight="1" spans="1:4">
      <c r="A48" s="4" t="s">
        <v>214</v>
      </c>
      <c r="C48" s="4">
        <v>4220.79</v>
      </c>
      <c r="D48" s="4">
        <v>4796.1</v>
      </c>
    </row>
    <row r="49" ht="12" customHeight="1" spans="1:4">
      <c r="A49" s="4" t="s">
        <v>215</v>
      </c>
      <c r="C49" s="4">
        <v>11554.6</v>
      </c>
      <c r="D49" s="4">
        <v>13129.52</v>
      </c>
    </row>
    <row r="50" spans="1:4">
      <c r="A50" s="4" t="s">
        <v>216</v>
      </c>
      <c r="C50" s="4">
        <f>SUBTOTAL(9,C47:C49)</f>
        <v>16183.39</v>
      </c>
      <c r="D50" s="4">
        <f>SUBTOTAL(9,D47:D49)</f>
        <v>18389.23</v>
      </c>
    </row>
    <row r="51" spans="1:1">
      <c r="A51" s="4" t="s">
        <v>217</v>
      </c>
    </row>
  </sheetData>
  <autoFilter ref="A1:XFD51">
    <filterColumn colId="3">
      <filters blank="1">
        <filter val="390"/>
        <filter val="351"/>
        <filter val="622.16"/>
        <filter val="1098"/>
        <filter val="322"/>
        <filter val="347.2"/>
        <filter val="683.2"/>
        <filter val="364"/>
        <filter val="352.5"/>
        <filter val="266"/>
        <filter val="366"/>
        <filter val="320.6"/>
        <filter val="327.6"/>
        <filter val="341.6"/>
        <filter val="2383.6"/>
        <filter val="343.7"/>
        <filter val="982.8"/>
        <filter val="16183.39"/>
        <filter val="407.03"/>
        <filter val="204"/>
        <filter val="8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2">
      <c r="A1" s="2" t="s">
        <v>218</v>
      </c>
      <c r="B1" s="2" t="s">
        <v>219</v>
      </c>
      <c r="C1" s="2" t="s">
        <v>220</v>
      </c>
      <c r="D1" s="2" t="s">
        <v>221</v>
      </c>
      <c r="E1" s="2" t="s">
        <v>13</v>
      </c>
      <c r="F1" s="2" t="s">
        <v>5</v>
      </c>
      <c r="G1" s="2" t="s">
        <v>6</v>
      </c>
      <c r="H1" s="2" t="s">
        <v>222</v>
      </c>
      <c r="I1" s="2" t="s">
        <v>223</v>
      </c>
      <c r="J1" s="2" t="s">
        <v>224</v>
      </c>
      <c r="K1" s="2" t="s">
        <v>225</v>
      </c>
      <c r="L1" s="2" t="s">
        <v>226</v>
      </c>
      <c r="M1" s="2" t="s">
        <v>227</v>
      </c>
      <c r="N1" s="2" t="s">
        <v>228</v>
      </c>
      <c r="O1" s="2" t="s">
        <v>229</v>
      </c>
      <c r="P1" s="2" t="s">
        <v>230</v>
      </c>
      <c r="Q1" s="2" t="s">
        <v>231</v>
      </c>
      <c r="R1" s="2" t="s">
        <v>232</v>
      </c>
      <c r="S1" s="2" t="s">
        <v>233</v>
      </c>
      <c r="T1" s="2" t="s">
        <v>234</v>
      </c>
      <c r="U1" s="2" t="s">
        <v>235</v>
      </c>
      <c r="V1" s="2" t="s">
        <v>236</v>
      </c>
    </row>
    <row r="2" s="1" customFormat="1" spans="1:22">
      <c r="A2" s="3">
        <v>999222787134542</v>
      </c>
      <c r="B2" s="1" t="s">
        <v>237</v>
      </c>
      <c r="C2" s="1" t="s">
        <v>238</v>
      </c>
      <c r="D2" s="1" t="s">
        <v>239</v>
      </c>
      <c r="E2" s="1" t="s">
        <v>112</v>
      </c>
      <c r="F2" s="1" t="s">
        <v>237</v>
      </c>
      <c r="G2" s="1" t="s">
        <v>240</v>
      </c>
      <c r="H2" s="1" t="s">
        <v>241</v>
      </c>
      <c r="I2" s="1" t="s">
        <v>242</v>
      </c>
      <c r="J2" s="1" t="s">
        <v>243</v>
      </c>
      <c r="K2" s="1" t="s">
        <v>242</v>
      </c>
      <c r="L2" s="1" t="s">
        <v>242</v>
      </c>
      <c r="M2" s="1" t="s">
        <v>244</v>
      </c>
      <c r="N2" s="1" t="s">
        <v>244</v>
      </c>
      <c r="O2" s="1" t="s">
        <v>245</v>
      </c>
      <c r="P2" s="1" t="s">
        <v>246</v>
      </c>
      <c r="Q2" s="1" t="s">
        <v>247</v>
      </c>
      <c r="R2" s="1" t="s">
        <v>248</v>
      </c>
      <c r="S2" s="1" t="s">
        <v>249</v>
      </c>
      <c r="T2" s="1" t="s">
        <v>250</v>
      </c>
      <c r="U2" s="1" t="s">
        <v>251</v>
      </c>
      <c r="V2" s="1" t="s">
        <v>252</v>
      </c>
    </row>
    <row r="3" s="1" customFormat="1" spans="1:22">
      <c r="A3" s="3">
        <v>999222781399694</v>
      </c>
      <c r="B3" s="1" t="s">
        <v>237</v>
      </c>
      <c r="C3" s="1" t="s">
        <v>253</v>
      </c>
      <c r="D3" s="1" t="s">
        <v>254</v>
      </c>
      <c r="E3" s="1" t="s">
        <v>87</v>
      </c>
      <c r="F3" s="1" t="s">
        <v>237</v>
      </c>
      <c r="G3" s="1" t="s">
        <v>240</v>
      </c>
      <c r="H3" s="1" t="s">
        <v>241</v>
      </c>
      <c r="I3" s="1" t="s">
        <v>255</v>
      </c>
      <c r="J3" s="1" t="s">
        <v>243</v>
      </c>
      <c r="K3" s="1" t="s">
        <v>255</v>
      </c>
      <c r="L3" s="1" t="s">
        <v>255</v>
      </c>
      <c r="M3" s="1" t="s">
        <v>244</v>
      </c>
      <c r="N3" s="1" t="s">
        <v>244</v>
      </c>
      <c r="O3" s="1" t="s">
        <v>245</v>
      </c>
      <c r="P3" s="1" t="s">
        <v>246</v>
      </c>
      <c r="Q3" s="1" t="s">
        <v>247</v>
      </c>
      <c r="R3" s="1" t="s">
        <v>256</v>
      </c>
      <c r="S3" s="1" t="s">
        <v>249</v>
      </c>
      <c r="T3" s="1" t="s">
        <v>250</v>
      </c>
      <c r="U3" s="1" t="s">
        <v>257</v>
      </c>
      <c r="V3" s="1" t="s">
        <v>252</v>
      </c>
    </row>
    <row r="4" s="1" customFormat="1" spans="1:22">
      <c r="A4" s="3">
        <v>999222779173730</v>
      </c>
      <c r="B4" s="1" t="s">
        <v>237</v>
      </c>
      <c r="C4" s="1" t="s">
        <v>258</v>
      </c>
      <c r="D4" s="1" t="s">
        <v>259</v>
      </c>
      <c r="E4" s="1" t="s">
        <v>74</v>
      </c>
      <c r="F4" s="1" t="s">
        <v>237</v>
      </c>
      <c r="G4" s="1" t="s">
        <v>240</v>
      </c>
      <c r="H4" s="1" t="s">
        <v>241</v>
      </c>
      <c r="I4" s="1" t="s">
        <v>260</v>
      </c>
      <c r="J4" s="1" t="s">
        <v>243</v>
      </c>
      <c r="K4" s="1" t="s">
        <v>260</v>
      </c>
      <c r="L4" s="1" t="s">
        <v>260</v>
      </c>
      <c r="M4" s="1" t="s">
        <v>244</v>
      </c>
      <c r="N4" s="1" t="s">
        <v>244</v>
      </c>
      <c r="O4" s="1" t="s">
        <v>245</v>
      </c>
      <c r="P4" s="1" t="s">
        <v>246</v>
      </c>
      <c r="Q4" s="1" t="s">
        <v>247</v>
      </c>
      <c r="R4" s="1" t="s">
        <v>261</v>
      </c>
      <c r="S4" s="1" t="s">
        <v>249</v>
      </c>
      <c r="T4" s="1" t="s">
        <v>250</v>
      </c>
      <c r="U4" s="1" t="s">
        <v>251</v>
      </c>
      <c r="V4" s="1" t="s">
        <v>252</v>
      </c>
    </row>
    <row r="5" s="1" customFormat="1" spans="1:22">
      <c r="A5" s="3">
        <v>999222778678672</v>
      </c>
      <c r="B5" s="1" t="s">
        <v>237</v>
      </c>
      <c r="C5" s="1" t="s">
        <v>262</v>
      </c>
      <c r="D5" s="1" t="s">
        <v>254</v>
      </c>
      <c r="E5" s="1" t="s">
        <v>70</v>
      </c>
      <c r="F5" s="1" t="s">
        <v>237</v>
      </c>
      <c r="G5" s="1" t="s">
        <v>240</v>
      </c>
      <c r="H5" s="1" t="s">
        <v>241</v>
      </c>
      <c r="I5" s="1" t="s">
        <v>255</v>
      </c>
      <c r="J5" s="1" t="s">
        <v>243</v>
      </c>
      <c r="K5" s="1" t="s">
        <v>255</v>
      </c>
      <c r="L5" s="1" t="s">
        <v>255</v>
      </c>
      <c r="M5" s="1" t="s">
        <v>244</v>
      </c>
      <c r="N5" s="1" t="s">
        <v>244</v>
      </c>
      <c r="O5" s="1" t="s">
        <v>245</v>
      </c>
      <c r="P5" s="1" t="s">
        <v>246</v>
      </c>
      <c r="Q5" s="1" t="s">
        <v>247</v>
      </c>
      <c r="R5" s="1" t="s">
        <v>263</v>
      </c>
      <c r="S5" s="1" t="s">
        <v>249</v>
      </c>
      <c r="T5" s="1" t="s">
        <v>250</v>
      </c>
      <c r="U5" s="1" t="s">
        <v>257</v>
      </c>
      <c r="V5" s="1" t="s">
        <v>252</v>
      </c>
    </row>
    <row r="6" s="1" customFormat="1" spans="1:22">
      <c r="A6" s="3">
        <v>999222769324636</v>
      </c>
      <c r="B6" s="1" t="s">
        <v>264</v>
      </c>
      <c r="C6" s="1" t="s">
        <v>265</v>
      </c>
      <c r="D6" s="1" t="s">
        <v>266</v>
      </c>
      <c r="E6" s="1" t="s">
        <v>61</v>
      </c>
      <c r="F6" s="1" t="s">
        <v>237</v>
      </c>
      <c r="G6" s="1" t="s">
        <v>240</v>
      </c>
      <c r="H6" s="1" t="s">
        <v>241</v>
      </c>
      <c r="I6" s="1" t="s">
        <v>267</v>
      </c>
      <c r="J6" s="1" t="s">
        <v>243</v>
      </c>
      <c r="K6" s="1" t="s">
        <v>267</v>
      </c>
      <c r="L6" s="1" t="s">
        <v>267</v>
      </c>
      <c r="M6" s="1" t="s">
        <v>244</v>
      </c>
      <c r="N6" s="1" t="s">
        <v>244</v>
      </c>
      <c r="O6" s="1" t="s">
        <v>245</v>
      </c>
      <c r="P6" s="1" t="s">
        <v>246</v>
      </c>
      <c r="Q6" s="1" t="s">
        <v>247</v>
      </c>
      <c r="R6" s="1" t="s">
        <v>268</v>
      </c>
      <c r="S6" s="1" t="s">
        <v>249</v>
      </c>
      <c r="T6" s="1" t="s">
        <v>250</v>
      </c>
      <c r="U6" s="1" t="s">
        <v>251</v>
      </c>
      <c r="V6" s="1" t="s">
        <v>252</v>
      </c>
    </row>
    <row r="7" s="1" customFormat="1" spans="1:22">
      <c r="A7" s="3">
        <v>999222719488884</v>
      </c>
      <c r="B7" s="1" t="s">
        <v>269</v>
      </c>
      <c r="C7" s="1" t="s">
        <v>270</v>
      </c>
      <c r="D7" s="1" t="s">
        <v>271</v>
      </c>
      <c r="E7" s="1" t="s">
        <v>42</v>
      </c>
      <c r="F7" s="1" t="s">
        <v>264</v>
      </c>
      <c r="G7" s="1" t="s">
        <v>240</v>
      </c>
      <c r="H7" s="1" t="s">
        <v>241</v>
      </c>
      <c r="I7" s="1" t="s">
        <v>272</v>
      </c>
      <c r="J7" s="1" t="s">
        <v>243</v>
      </c>
      <c r="K7" s="1" t="s">
        <v>272</v>
      </c>
      <c r="L7" s="1" t="s">
        <v>272</v>
      </c>
      <c r="M7" s="1" t="s">
        <v>244</v>
      </c>
      <c r="N7" s="1" t="s">
        <v>244</v>
      </c>
      <c r="O7" s="1" t="s">
        <v>245</v>
      </c>
      <c r="P7" s="1" t="s">
        <v>246</v>
      </c>
      <c r="Q7" s="1" t="s">
        <v>247</v>
      </c>
      <c r="R7" s="1" t="s">
        <v>273</v>
      </c>
      <c r="S7" s="1" t="s">
        <v>249</v>
      </c>
      <c r="T7" s="1" t="s">
        <v>250</v>
      </c>
      <c r="U7" s="1" t="s">
        <v>251</v>
      </c>
      <c r="V7" s="1" t="s">
        <v>252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2023-03-06T01:09:20Z</dcterms:created>
  <dcterms:modified xsi:type="dcterms:W3CDTF">2023-03-06T01:36:19Z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BD2F03F344F94988B153A6A364904A46</vt:lpwstr>
  </property>
  <property fmtid="{D5CDD505-2E9C-101B-9397-08002B2CF9AE}" pid="3" name="KSOProductBuildVer">
    <vt:lpwstr>2052-11.1.0.13703</vt:lpwstr>
  </property>
</Properties>
</file>