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<sst xmlns="http://schemas.openxmlformats.org/spreadsheetml/2006/main" count="320" uniqueCount="157">
  <si>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</si>
  <si>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</si>
  <si>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</si>
  <si>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</si>
  <si>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</si>
  <si>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</si>
  <si>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</si>
  <si>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</si>
  <si>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</si>
  <si>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</si>
  <si>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</si>
  <si>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</si>
  <si>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</si>
  <si>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</si>
  <si>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</si>
  <si>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</si>
  <si>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</si>
  <si>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</si>
  <si>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</si>
  <si>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</si>
  <si>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</si>
  <si>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</si>
  <si>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</si>
  <si>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</si>
  <si>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</si>
  <si>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999222480190522	</t>
  </si>
  <si>
    <t>Ctrip</t>
  </si>
  <si>
    <t>正常</t>
  </si>
  <si>
    <t>[普吉岛]奈涵度假村(政府卫生认证)(The Nai Harn(SHA Extra Plus))(40718848)</t>
  </si>
  <si>
    <t>至尊海洋景房&lt;2人入住&gt;&lt;不退款&gt;&lt;早餐&gt;</t>
  </si>
  <si>
    <t>USD</t>
  </si>
  <si>
    <t>Zhang/xiaoyu,li/yue</t>
  </si>
  <si>
    <t>CA5326230305USD</t>
  </si>
  <si>
    <t>未提现</t>
  </si>
  <si>
    <t>携程开票</t>
  </si>
  <si>
    <t xml:space="preserve">2997543	</t>
  </si>
  <si>
    <t xml:space="preserve">	</t>
  </si>
  <si>
    <t xml:space="preserve">999222692072380	</t>
  </si>
  <si>
    <t>FENG/CHENGCHENG,PAN/KEKE</t>
  </si>
  <si>
    <t xml:space="preserve">3026966	</t>
  </si>
  <si>
    <t xml:space="preserve">999222942215323	</t>
  </si>
  <si>
    <t>[吉隆坡]吉隆坡维雅酒店(VE Hotel &amp; Residence)(37209687)</t>
  </si>
  <si>
    <t>豪华房&lt;2人入住&gt;&lt;不退款&gt;&lt;早餐&gt;</t>
  </si>
  <si>
    <t>KEYI/CHONG,KEYI/CHONG</t>
  </si>
  <si>
    <t xml:space="preserve">3067981	</t>
  </si>
  <si>
    <t xml:space="preserve">18840338954	</t>
  </si>
  <si>
    <t>[檀香山]卡皮欧拉尼皇后酒店(Queen Kapiolani Hotel)(37206776)</t>
  </si>
  <si>
    <t>海景一室房&lt;2人入住&gt;&lt;不退款&gt;</t>
  </si>
  <si>
    <t>LEE/GAYEON,JEONG/SANGSOO</t>
  </si>
  <si>
    <t>CA5326230306USD</t>
  </si>
  <si>
    <t xml:space="preserve">189966	</t>
  </si>
  <si>
    <t xml:space="preserve">22625876073	</t>
  </si>
  <si>
    <t>[八打灵再也]皇家朱兰白沙罗酒店(Royale Chulan Damansara)(37225853)</t>
  </si>
  <si>
    <t>豪华房&lt;2人入住&gt;&lt;不退款&gt;</t>
  </si>
  <si>
    <t>TIONG SENG/TAN</t>
  </si>
  <si>
    <t xml:space="preserve">3018303	</t>
  </si>
  <si>
    <t xml:space="preserve">999222689747120	</t>
  </si>
  <si>
    <t>TAN/YOUYOU,ZHANG/KE</t>
  </si>
  <si>
    <t xml:space="preserve">3026491	</t>
  </si>
  <si>
    <t xml:space="preserve">999222833007665	</t>
  </si>
  <si>
    <t>[八打灵再也]吉隆坡颐思殿酒店(Eastin Hotel Kuala Lumpur)(39037635)</t>
  </si>
  <si>
    <t>豪华双床房&lt;1&gt;&lt;2人入住&gt;&lt;不退款&gt;&lt;早餐&gt;</t>
  </si>
  <si>
    <t>SEOW/SHU WOON</t>
  </si>
  <si>
    <t xml:space="preserve">3049239	</t>
  </si>
  <si>
    <t xml:space="preserve">999222977767397	</t>
  </si>
  <si>
    <t>高级房&lt;2人入住&gt;&lt;不退款&gt;</t>
  </si>
  <si>
    <t>Kassim/Norzarlina,Kassim/Norzarlina</t>
  </si>
  <si>
    <t xml:space="preserve">3078753	</t>
  </si>
  <si>
    <t>，</t>
  </si>
  <si>
    <t>A230306103634481</t>
  </si>
  <si>
    <t>A230306103727481</t>
  </si>
  <si>
    <t>USD / HKD 当前参考汇率: 7.84975</t>
  </si>
  <si>
    <t>总计： 2138 USD/
16782.77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</si>
  <si>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</si>
  <si>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</si>
  <si>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</si>
  <si>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</si>
  <si>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</si>
  <si>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</si>
  <si>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</si>
  <si>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</si>
  <si>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</si>
  <si>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</si>
  <si>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</si>
  <si>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</si>
  <si>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</si>
  <si>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</si>
  <si>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</si>
  <si>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</si>
  <si>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</si>
  <si>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</si>
  <si>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</si>
  <si>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2023-03-01</t>
  </si>
  <si>
    <t>3078753</t>
  </si>
  <si>
    <t>吉隆坡白沙罗皇家朱兰酒店</t>
  </si>
  <si>
    <t>Kassim Norzarlina,Kassim Norzarlina</t>
  </si>
  <si>
    <t>2023-03-02</t>
  </si>
  <si>
    <t>2023-03-03</t>
  </si>
  <si>
    <t>退房日周结</t>
  </si>
  <si>
    <t>437.87</t>
  </si>
  <si>
    <t>63.00</t>
  </si>
  <si>
    <t>0</t>
  </si>
  <si>
    <t>0.00</t>
  </si>
  <si>
    <t>携程盛景国际直连</t>
  </si>
  <si>
    <t>01.010677</t>
  </si>
  <si>
    <t>2023-03-02 09:39:06</t>
  </si>
  <si>
    <t>否</t>
  </si>
  <si>
    <t>汇智国际旅游发展有限公司</t>
  </si>
  <si>
    <t>直采</t>
  </si>
  <si>
    <t>马来西亚</t>
  </si>
  <si>
    <t>2023-02-26</t>
  </si>
  <si>
    <t>3067981</t>
  </si>
  <si>
    <t>吉隆坡维雅酒店</t>
  </si>
  <si>
    <t>KEYI CHONG,KEYI CHONG</t>
  </si>
  <si>
    <t>369.71</t>
  </si>
  <si>
    <t>53.00</t>
  </si>
  <si>
    <t>2023-02-27 10:56:11</t>
  </si>
  <si>
    <t>2023-02-20</t>
  </si>
  <si>
    <t>3049239</t>
  </si>
  <si>
    <t>吉隆坡颐思殿酒店</t>
  </si>
  <si>
    <t>SEOW SHU WOON</t>
  </si>
  <si>
    <t>660.68</t>
  </si>
  <si>
    <t>96.00</t>
  </si>
  <si>
    <t>2023-02-21 09:58:23</t>
  </si>
  <si>
    <t>2023-02-13</t>
  </si>
  <si>
    <t>3026966</t>
  </si>
  <si>
    <t>普吉岛奈涵度假村</t>
  </si>
  <si>
    <t>FENG CHENGCHENG,PAN KEKE</t>
  </si>
  <si>
    <t>1952.81</t>
  </si>
  <si>
    <t>286.00</t>
  </si>
  <si>
    <t>2023-02-14 17:16:37</t>
  </si>
  <si>
    <t>泰国</t>
  </si>
  <si>
    <t>3026491</t>
  </si>
  <si>
    <t>TAN YOUYOU,ZHANG KE</t>
  </si>
  <si>
    <t>2023-02-14 17:21:52</t>
  </si>
  <si>
    <t>2023-02-09</t>
  </si>
  <si>
    <t>3018303</t>
  </si>
  <si>
    <t>TIONG SENG TAN</t>
  </si>
  <si>
    <t>374.30</t>
  </si>
  <si>
    <t>55.00</t>
  </si>
  <si>
    <t>2023-02-10 10:42:23</t>
  </si>
  <si>
    <t>2023-02-02</t>
  </si>
  <si>
    <t>2997543</t>
  </si>
  <si>
    <t>Zhang xiaoyu,li yue</t>
  </si>
  <si>
    <t>2023-02-28</t>
  </si>
  <si>
    <t>4191.08</t>
  </si>
  <si>
    <t>620.00</t>
  </si>
  <si>
    <t>2023-02-02 14:03:30</t>
  </si>
  <si>
    <t>2022-08-22</t>
  </si>
  <si>
    <t>2663826</t>
  </si>
  <si>
    <t>卡皮欧拉尼皇后酒店</t>
  </si>
  <si>
    <t>LEE GAYEON,JEONG SANGSOO</t>
  </si>
  <si>
    <t>4640.29</t>
  </si>
  <si>
    <t>679.00</t>
  </si>
  <si>
    <t>2022-08-22 21:42:21</t>
  </si>
  <si>
    <t>直连</t>
  </si>
  <si>
    <t>美国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</si>
</sst>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14</xdr:col>
      <xdr:colOff>495300</xdr:colOff>
      <xdr:row>55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10534650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44985</v>
      </c>
      <c r="G2" s="6">
        <v>44987</v>
      </c>
      <c r="H2" s="4">
        <v>1</v>
      </c>
      <c r="I2" s="4">
        <v>2</v>
      </c>
      <c r="J2" s="4">
        <v>2</v>
      </c>
      <c r="K2" s="4" t="s">
        <v>30</v>
      </c>
      <c r="L2" s="4">
        <v>620</v>
      </c>
      <c r="M2" s="4">
        <v>620</v>
      </c>
      <c r="N2" s="4" t="s">
        <v>31</v>
      </c>
      <c r="O2" s="4" t="s">
        <v>32</v>
      </c>
      <c r="P2" s="4" t="s">
        <v>33</v>
      </c>
      <c r="Q2" s="4">
        <v>0</v>
      </c>
      <c r="R2" s="7">
        <v>44959</v>
      </c>
      <c r="S2" s="6">
        <v>44990</v>
      </c>
      <c r="T2" s="4" t="s">
        <v>34</v>
      </c>
      <c r="U2" s="4">
        <v>620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44986</v>
      </c>
      <c r="G3" s="6">
        <v>44987</v>
      </c>
      <c r="H3" s="4">
        <v>1</v>
      </c>
      <c r="I3" s="4">
        <v>1</v>
      </c>
      <c r="J3" s="4">
        <v>1</v>
      </c>
      <c r="K3" s="4" t="s">
        <v>30</v>
      </c>
      <c r="L3" s="4">
        <v>286</v>
      </c>
      <c r="M3" s="4">
        <v>286</v>
      </c>
      <c r="N3" s="4" t="s">
        <v>38</v>
      </c>
      <c r="O3" s="4" t="s">
        <v>32</v>
      </c>
      <c r="P3" s="4" t="s">
        <v>33</v>
      </c>
      <c r="Q3" s="4">
        <v>0</v>
      </c>
      <c r="R3" s="7">
        <v>44970</v>
      </c>
      <c r="S3" s="6">
        <v>44990</v>
      </c>
      <c r="T3" s="4" t="s">
        <v>34</v>
      </c>
      <c r="U3" s="4">
        <v>286</v>
      </c>
      <c r="V3" s="4">
        <v>0</v>
      </c>
      <c r="W3" s="4">
        <v>0</v>
      </c>
      <c r="X3" s="4" t="s">
        <v>39</v>
      </c>
      <c r="Y3" s="4" t="s">
        <v>36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44986</v>
      </c>
      <c r="G4" s="6">
        <v>44987</v>
      </c>
      <c r="H4" s="4">
        <v>1</v>
      </c>
      <c r="I4" s="4">
        <v>1</v>
      </c>
      <c r="J4" s="4">
        <v>1</v>
      </c>
      <c r="K4" s="4" t="s">
        <v>30</v>
      </c>
      <c r="L4" s="4">
        <v>53</v>
      </c>
      <c r="M4" s="4">
        <v>53</v>
      </c>
      <c r="N4" s="4" t="s">
        <v>43</v>
      </c>
      <c r="O4" s="4" t="s">
        <v>32</v>
      </c>
      <c r="P4" s="4" t="s">
        <v>33</v>
      </c>
      <c r="Q4" s="4">
        <v>0</v>
      </c>
      <c r="R4" s="7">
        <v>44983</v>
      </c>
      <c r="S4" s="6">
        <v>44990</v>
      </c>
      <c r="T4" s="4" t="s">
        <v>34</v>
      </c>
      <c r="U4" s="4">
        <v>53</v>
      </c>
      <c r="V4" s="4">
        <v>0</v>
      </c>
      <c r="W4" s="4">
        <v>0</v>
      </c>
      <c r="X4" s="4" t="s">
        <v>44</v>
      </c>
      <c r="Y4" s="4" t="s">
        <v>36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44985</v>
      </c>
      <c r="G5" s="6">
        <v>44988</v>
      </c>
      <c r="H5" s="4">
        <v>1</v>
      </c>
      <c r="I5" s="4">
        <v>3</v>
      </c>
      <c r="J5" s="4">
        <v>3</v>
      </c>
      <c r="K5" s="4" t="s">
        <v>30</v>
      </c>
      <c r="L5" s="4">
        <v>679</v>
      </c>
      <c r="M5" s="4">
        <v>679</v>
      </c>
      <c r="N5" s="4" t="s">
        <v>48</v>
      </c>
      <c r="O5" s="4" t="s">
        <v>49</v>
      </c>
      <c r="P5" s="4" t="s">
        <v>33</v>
      </c>
      <c r="Q5" s="4">
        <v>0</v>
      </c>
      <c r="R5" s="7">
        <v>44795</v>
      </c>
      <c r="S5" s="6">
        <v>44991</v>
      </c>
      <c r="T5" s="4" t="s">
        <v>34</v>
      </c>
      <c r="U5" s="4">
        <v>679</v>
      </c>
      <c r="V5" s="4">
        <v>0</v>
      </c>
      <c r="W5" s="4">
        <v>0</v>
      </c>
      <c r="X5" s="4" t="s">
        <v>36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44987</v>
      </c>
      <c r="G6" s="6">
        <v>44988</v>
      </c>
      <c r="H6" s="4">
        <v>1</v>
      </c>
      <c r="I6" s="4">
        <v>1</v>
      </c>
      <c r="J6" s="4">
        <v>1</v>
      </c>
      <c r="K6" s="4" t="s">
        <v>30</v>
      </c>
      <c r="L6" s="4">
        <v>55</v>
      </c>
      <c r="M6" s="4">
        <v>55</v>
      </c>
      <c r="N6" s="4" t="s">
        <v>54</v>
      </c>
      <c r="O6" s="4" t="s">
        <v>49</v>
      </c>
      <c r="P6" s="4" t="s">
        <v>33</v>
      </c>
      <c r="Q6" s="4">
        <v>0</v>
      </c>
      <c r="R6" s="7">
        <v>44966</v>
      </c>
      <c r="S6" s="6">
        <v>44991</v>
      </c>
      <c r="T6" s="4" t="s">
        <v>34</v>
      </c>
      <c r="U6" s="4">
        <v>55</v>
      </c>
      <c r="V6" s="4">
        <v>0</v>
      </c>
      <c r="W6" s="4">
        <v>0</v>
      </c>
      <c r="X6" s="4" t="s">
        <v>55</v>
      </c>
      <c r="Y6" s="4" t="s">
        <v>36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28</v>
      </c>
      <c r="E7" s="4" t="s">
        <v>29</v>
      </c>
      <c r="F7" s="6">
        <v>44987</v>
      </c>
      <c r="G7" s="6">
        <v>44988</v>
      </c>
      <c r="H7" s="4">
        <v>1</v>
      </c>
      <c r="I7" s="4">
        <v>1</v>
      </c>
      <c r="J7" s="4">
        <v>1</v>
      </c>
      <c r="K7" s="4" t="s">
        <v>30</v>
      </c>
      <c r="L7" s="4">
        <v>286</v>
      </c>
      <c r="M7" s="4">
        <v>286</v>
      </c>
      <c r="N7" s="4" t="s">
        <v>57</v>
      </c>
      <c r="O7" s="4" t="s">
        <v>49</v>
      </c>
      <c r="P7" s="4" t="s">
        <v>33</v>
      </c>
      <c r="Q7" s="4">
        <v>0</v>
      </c>
      <c r="R7" s="7">
        <v>44970</v>
      </c>
      <c r="S7" s="6">
        <v>44991</v>
      </c>
      <c r="T7" s="4" t="s">
        <v>34</v>
      </c>
      <c r="U7" s="4">
        <v>286</v>
      </c>
      <c r="V7" s="4">
        <v>0</v>
      </c>
      <c r="W7" s="4">
        <v>0</v>
      </c>
      <c r="X7" s="4" t="s">
        <v>58</v>
      </c>
      <c r="Y7" s="4" t="s">
        <v>36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44986</v>
      </c>
      <c r="G8" s="6">
        <v>44988</v>
      </c>
      <c r="H8" s="4">
        <v>1</v>
      </c>
      <c r="I8" s="4">
        <v>2</v>
      </c>
      <c r="J8" s="4">
        <v>2</v>
      </c>
      <c r="K8" s="4" t="s">
        <v>30</v>
      </c>
      <c r="L8" s="4">
        <v>96</v>
      </c>
      <c r="M8" s="4">
        <v>96</v>
      </c>
      <c r="N8" s="4" t="s">
        <v>62</v>
      </c>
      <c r="O8" s="4" t="s">
        <v>49</v>
      </c>
      <c r="P8" s="4" t="s">
        <v>33</v>
      </c>
      <c r="Q8" s="4">
        <v>0</v>
      </c>
      <c r="R8" s="7">
        <v>44977</v>
      </c>
      <c r="S8" s="6">
        <v>44991</v>
      </c>
      <c r="T8" s="4" t="s">
        <v>34</v>
      </c>
      <c r="U8" s="4">
        <v>96</v>
      </c>
      <c r="V8" s="4">
        <v>0</v>
      </c>
      <c r="W8" s="4">
        <v>0</v>
      </c>
      <c r="X8" s="4" t="s">
        <v>63</v>
      </c>
      <c r="Y8" s="4" t="s">
        <v>36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52</v>
      </c>
      <c r="E9" s="4" t="s">
        <v>65</v>
      </c>
      <c r="F9" s="6">
        <v>44987</v>
      </c>
      <c r="G9" s="6">
        <v>44988</v>
      </c>
      <c r="H9" s="4">
        <v>1</v>
      </c>
      <c r="I9" s="4">
        <v>1</v>
      </c>
      <c r="J9" s="4">
        <v>1</v>
      </c>
      <c r="K9" s="4" t="s">
        <v>30</v>
      </c>
      <c r="L9" s="4">
        <v>63</v>
      </c>
      <c r="M9" s="4">
        <v>63</v>
      </c>
      <c r="N9" s="4" t="s">
        <v>66</v>
      </c>
      <c r="O9" s="4" t="s">
        <v>49</v>
      </c>
      <c r="P9" s="4" t="s">
        <v>33</v>
      </c>
      <c r="Q9" s="4">
        <v>0</v>
      </c>
      <c r="R9" s="7">
        <v>44986</v>
      </c>
      <c r="S9" s="6">
        <v>44991</v>
      </c>
      <c r="T9" s="4" t="s">
        <v>34</v>
      </c>
      <c r="U9" s="4">
        <v>63</v>
      </c>
      <c r="V9" s="4">
        <v>0</v>
      </c>
      <c r="W9" s="4">
        <v>0</v>
      </c>
      <c r="X9" s="4" t="s">
        <v>67</v>
      </c>
      <c r="Y9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A15" sqref="A15:D18"/>
    </sheetView>
  </sheetViews>
  <sheetFormatPr defaultColWidth="9" defaultRowHeight="13.5"/>
  <cols>
    <col min="1" max="1" width="12.625" style="4"/>
    <col min="2" max="2" width="10.375" style="4"/>
    <col min="3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68</v>
      </c>
    </row>
    <row r="2" s="4" customFormat="1" spans="1:9">
      <c r="A2" s="5">
        <v>999222480190522</v>
      </c>
      <c r="B2" s="6">
        <v>44985</v>
      </c>
      <c r="C2" s="6">
        <v>44987</v>
      </c>
      <c r="D2" s="4">
        <v>620</v>
      </c>
      <c r="E2" s="4" t="str">
        <f>VLOOKUP(A2,HOP!A:L,12,0)</f>
        <v>620.00</v>
      </c>
      <c r="F2" s="4" t="str">
        <f>VLOOKUP(A2,HOP!A:C,3,0)</f>
        <v>2997543</v>
      </c>
      <c r="G2" s="4">
        <f>D2-E2</f>
        <v>0</v>
      </c>
      <c r="H2" s="4" t="str">
        <f>$H$1&amp;F2</f>
        <v>，2997543</v>
      </c>
      <c r="I2" s="4" t="str">
        <f>VLOOKUP(A2,HOP!A:U,21,0)</f>
        <v>直采</v>
      </c>
    </row>
    <row r="3" s="4" customFormat="1" spans="1:9">
      <c r="A3" s="5">
        <v>999222692072380</v>
      </c>
      <c r="B3" s="6">
        <v>44986</v>
      </c>
      <c r="C3" s="6">
        <v>44987</v>
      </c>
      <c r="D3" s="4">
        <v>286</v>
      </c>
      <c r="E3" s="4" t="str">
        <f>VLOOKUP(A3,HOP!A:L,12,0)</f>
        <v>286.00</v>
      </c>
      <c r="F3" s="4" t="str">
        <f>VLOOKUP(A3,HOP!A:C,3,0)</f>
        <v>3026966</v>
      </c>
      <c r="G3" s="4">
        <f t="shared" ref="G3:G9" si="0">D3-E3</f>
        <v>0</v>
      </c>
      <c r="H3" s="4" t="str">
        <f t="shared" ref="H3:H9" si="1">$H$1&amp;F3</f>
        <v>，3026966</v>
      </c>
      <c r="I3" s="4" t="str">
        <f>VLOOKUP(A3,HOP!A:U,21,0)</f>
        <v>直采</v>
      </c>
    </row>
    <row r="4" s="4" customFormat="1" spans="1:9">
      <c r="A4" s="5">
        <v>999222942215323</v>
      </c>
      <c r="B4" s="6">
        <v>44986</v>
      </c>
      <c r="C4" s="6">
        <v>44987</v>
      </c>
      <c r="D4" s="4">
        <v>53</v>
      </c>
      <c r="E4" s="4" t="str">
        <f>VLOOKUP(A4,HOP!A:L,12,0)</f>
        <v>53.00</v>
      </c>
      <c r="F4" s="4" t="str">
        <f>VLOOKUP(A4,HOP!A:C,3,0)</f>
        <v>3067981</v>
      </c>
      <c r="G4" s="4">
        <f t="shared" si="0"/>
        <v>0</v>
      </c>
      <c r="H4" s="4" t="str">
        <f t="shared" si="1"/>
        <v>，3067981</v>
      </c>
      <c r="I4" s="4" t="str">
        <f>VLOOKUP(A4,HOP!A:U,21,0)</f>
        <v>直采</v>
      </c>
    </row>
    <row r="5" s="4" customFormat="1" spans="1:9">
      <c r="A5" s="5">
        <v>18840338954</v>
      </c>
      <c r="B5" s="6">
        <v>44985</v>
      </c>
      <c r="C5" s="6">
        <v>44988</v>
      </c>
      <c r="D5" s="4">
        <v>679</v>
      </c>
      <c r="E5" s="4" t="str">
        <f>VLOOKUP(A5,HOP!A:L,12,0)</f>
        <v>679.00</v>
      </c>
      <c r="F5" s="4" t="str">
        <f>VLOOKUP(A5,HOP!A:C,3,0)</f>
        <v>2663826</v>
      </c>
      <c r="G5" s="4">
        <f t="shared" si="0"/>
        <v>0</v>
      </c>
      <c r="H5" s="4" t="str">
        <f t="shared" si="1"/>
        <v>，2663826</v>
      </c>
      <c r="I5" s="4" t="str">
        <f>VLOOKUP(A5,HOP!A:U,21,0)</f>
        <v>直连</v>
      </c>
    </row>
    <row r="6" s="4" customFormat="1" spans="1:9">
      <c r="A6" s="5">
        <v>22625876073</v>
      </c>
      <c r="B6" s="6">
        <v>44987</v>
      </c>
      <c r="C6" s="6">
        <v>44988</v>
      </c>
      <c r="D6" s="4">
        <v>55</v>
      </c>
      <c r="E6" s="4" t="str">
        <f>VLOOKUP(A6,HOP!A:L,12,0)</f>
        <v>55.00</v>
      </c>
      <c r="F6" s="4" t="str">
        <f>VLOOKUP(A6,HOP!A:C,3,0)</f>
        <v>3018303</v>
      </c>
      <c r="G6" s="4">
        <f t="shared" si="0"/>
        <v>0</v>
      </c>
      <c r="H6" s="4" t="str">
        <f t="shared" si="1"/>
        <v>，3018303</v>
      </c>
      <c r="I6" s="4" t="str">
        <f>VLOOKUP(A6,HOP!A:U,21,0)</f>
        <v>直采</v>
      </c>
    </row>
    <row r="7" s="4" customFormat="1" spans="1:9">
      <c r="A7" s="5">
        <v>999222689747120</v>
      </c>
      <c r="B7" s="6">
        <v>44987</v>
      </c>
      <c r="C7" s="6">
        <v>44988</v>
      </c>
      <c r="D7" s="4">
        <v>286</v>
      </c>
      <c r="E7" s="4" t="str">
        <f>VLOOKUP(A7,HOP!A:L,12,0)</f>
        <v>286.00</v>
      </c>
      <c r="F7" s="4" t="str">
        <f>VLOOKUP(A7,HOP!A:C,3,0)</f>
        <v>3026491</v>
      </c>
      <c r="G7" s="4">
        <f t="shared" si="0"/>
        <v>0</v>
      </c>
      <c r="H7" s="4" t="str">
        <f t="shared" si="1"/>
        <v>，3026491</v>
      </c>
      <c r="I7" s="4" t="str">
        <f>VLOOKUP(A7,HOP!A:U,21,0)</f>
        <v>直采</v>
      </c>
    </row>
    <row r="8" s="4" customFormat="1" spans="1:9">
      <c r="A8" s="5">
        <v>999222833007665</v>
      </c>
      <c r="B8" s="6">
        <v>44986</v>
      </c>
      <c r="C8" s="6">
        <v>44988</v>
      </c>
      <c r="D8" s="4">
        <v>96</v>
      </c>
      <c r="E8" s="4" t="str">
        <f>VLOOKUP(A8,HOP!A:L,12,0)</f>
        <v>96.00</v>
      </c>
      <c r="F8" s="4" t="str">
        <f>VLOOKUP(A8,HOP!A:C,3,0)</f>
        <v>3049239</v>
      </c>
      <c r="G8" s="4">
        <f t="shared" si="0"/>
        <v>0</v>
      </c>
      <c r="H8" s="4" t="str">
        <f t="shared" si="1"/>
        <v>，3049239</v>
      </c>
      <c r="I8" s="4" t="str">
        <f>VLOOKUP(A8,HOP!A:U,21,0)</f>
        <v>直采</v>
      </c>
    </row>
    <row r="9" s="4" customFormat="1" spans="1:9">
      <c r="A9" s="5">
        <v>999222977767397</v>
      </c>
      <c r="B9" s="6">
        <v>44987</v>
      </c>
      <c r="C9" s="6">
        <v>44988</v>
      </c>
      <c r="D9" s="4">
        <v>63</v>
      </c>
      <c r="E9" s="4" t="str">
        <f>VLOOKUP(A9,HOP!A:L,12,0)</f>
        <v>63.00</v>
      </c>
      <c r="F9" s="4" t="str">
        <f>VLOOKUP(A9,HOP!A:C,3,0)</f>
        <v>3078753</v>
      </c>
      <c r="G9" s="4">
        <f t="shared" si="0"/>
        <v>0</v>
      </c>
      <c r="H9" s="4" t="str">
        <f t="shared" si="1"/>
        <v>，3078753</v>
      </c>
      <c r="I9" s="4" t="str">
        <f>VLOOKUP(A9,HOP!A:U,21,0)</f>
        <v>直采</v>
      </c>
    </row>
    <row r="11" spans="4:4">
      <c r="D11" s="4">
        <f>SUM(D2:D10)</f>
        <v>2138</v>
      </c>
    </row>
    <row r="15" spans="1:4">
      <c r="A15" s="4" t="s">
        <v>69</v>
      </c>
      <c r="C15" s="4">
        <v>1459</v>
      </c>
      <c r="D15" s="4">
        <v>11452.79</v>
      </c>
    </row>
    <row r="16" spans="1:4">
      <c r="A16" s="4" t="s">
        <v>70</v>
      </c>
      <c r="C16" s="4">
        <v>679</v>
      </c>
      <c r="D16" s="4">
        <v>5329.98</v>
      </c>
    </row>
    <row r="17" spans="1:4">
      <c r="A17" s="4" t="s">
        <v>71</v>
      </c>
      <c r="C17" s="4">
        <f>SUM(C15:C16)</f>
        <v>2138</v>
      </c>
      <c r="D17" s="4">
        <f>SUM(D15:D16)</f>
        <v>16782.77</v>
      </c>
    </row>
    <row r="18" spans="1:1">
      <c r="A18" s="4" t="s">
        <v>72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73</v>
      </c>
      <c r="B1" s="2" t="s">
        <v>74</v>
      </c>
      <c r="C1" s="2" t="s">
        <v>75</v>
      </c>
      <c r="D1" s="2" t="s">
        <v>76</v>
      </c>
      <c r="E1" s="2" t="s">
        <v>13</v>
      </c>
      <c r="F1" s="2" t="s">
        <v>5</v>
      </c>
      <c r="G1" s="2" t="s">
        <v>6</v>
      </c>
      <c r="H1" s="2" t="s">
        <v>77</v>
      </c>
      <c r="I1" s="2" t="s">
        <v>78</v>
      </c>
      <c r="J1" s="2" t="s">
        <v>79</v>
      </c>
      <c r="K1" s="2" t="s">
        <v>80</v>
      </c>
      <c r="L1" s="2" t="s">
        <v>81</v>
      </c>
      <c r="M1" s="2" t="s">
        <v>82</v>
      </c>
      <c r="N1" s="2" t="s">
        <v>83</v>
      </c>
      <c r="O1" s="2" t="s">
        <v>84</v>
      </c>
      <c r="P1" s="2" t="s">
        <v>85</v>
      </c>
      <c r="Q1" s="2" t="s">
        <v>86</v>
      </c>
      <c r="R1" s="2" t="s">
        <v>87</v>
      </c>
      <c r="S1" s="2" t="s">
        <v>88</v>
      </c>
      <c r="T1" s="2" t="s">
        <v>89</v>
      </c>
      <c r="U1" s="2" t="s">
        <v>90</v>
      </c>
      <c r="V1" s="2" t="s">
        <v>91</v>
      </c>
    </row>
    <row r="2" s="1" customFormat="1" spans="1:22">
      <c r="A2" s="3">
        <v>999222977767397</v>
      </c>
      <c r="B2" s="1" t="s">
        <v>92</v>
      </c>
      <c r="C2" s="1" t="s">
        <v>93</v>
      </c>
      <c r="D2" s="1" t="s">
        <v>94</v>
      </c>
      <c r="E2" s="1" t="s">
        <v>95</v>
      </c>
      <c r="F2" s="1" t="s">
        <v>96</v>
      </c>
      <c r="G2" s="1" t="s">
        <v>97</v>
      </c>
      <c r="H2" s="1" t="s">
        <v>98</v>
      </c>
      <c r="I2" s="1" t="s">
        <v>99</v>
      </c>
      <c r="J2" s="1" t="s">
        <v>30</v>
      </c>
      <c r="K2" s="1" t="s">
        <v>100</v>
      </c>
      <c r="L2" s="1" t="s">
        <v>100</v>
      </c>
      <c r="M2" s="1" t="s">
        <v>101</v>
      </c>
      <c r="N2" s="1" t="s">
        <v>101</v>
      </c>
      <c r="O2" s="1" t="s">
        <v>102</v>
      </c>
      <c r="P2" s="1" t="s">
        <v>103</v>
      </c>
      <c r="Q2" s="1" t="s">
        <v>104</v>
      </c>
      <c r="R2" s="1" t="s">
        <v>105</v>
      </c>
      <c r="S2" s="1" t="s">
        <v>106</v>
      </c>
      <c r="T2" s="1" t="s">
        <v>107</v>
      </c>
      <c r="U2" s="1" t="s">
        <v>108</v>
      </c>
      <c r="V2" s="1" t="s">
        <v>109</v>
      </c>
    </row>
    <row r="3" s="1" customFormat="1" spans="1:22">
      <c r="A3" s="3">
        <v>999222942215323</v>
      </c>
      <c r="B3" s="1" t="s">
        <v>110</v>
      </c>
      <c r="C3" s="1" t="s">
        <v>111</v>
      </c>
      <c r="D3" s="1" t="s">
        <v>112</v>
      </c>
      <c r="E3" s="1" t="s">
        <v>113</v>
      </c>
      <c r="F3" s="1" t="s">
        <v>92</v>
      </c>
      <c r="G3" s="1" t="s">
        <v>96</v>
      </c>
      <c r="H3" s="1" t="s">
        <v>98</v>
      </c>
      <c r="I3" s="1" t="s">
        <v>114</v>
      </c>
      <c r="J3" s="1" t="s">
        <v>30</v>
      </c>
      <c r="K3" s="1" t="s">
        <v>115</v>
      </c>
      <c r="L3" s="1" t="s">
        <v>115</v>
      </c>
      <c r="M3" s="1" t="s">
        <v>101</v>
      </c>
      <c r="N3" s="1" t="s">
        <v>101</v>
      </c>
      <c r="O3" s="1" t="s">
        <v>102</v>
      </c>
      <c r="P3" s="1" t="s">
        <v>103</v>
      </c>
      <c r="Q3" s="1" t="s">
        <v>104</v>
      </c>
      <c r="R3" s="1" t="s">
        <v>116</v>
      </c>
      <c r="S3" s="1" t="s">
        <v>106</v>
      </c>
      <c r="T3" s="1" t="s">
        <v>107</v>
      </c>
      <c r="U3" s="1" t="s">
        <v>108</v>
      </c>
      <c r="V3" s="1" t="s">
        <v>109</v>
      </c>
    </row>
    <row r="4" s="1" customFormat="1" spans="1:22">
      <c r="A4" s="3">
        <v>999222833007665</v>
      </c>
      <c r="B4" s="1" t="s">
        <v>117</v>
      </c>
      <c r="C4" s="1" t="s">
        <v>118</v>
      </c>
      <c r="D4" s="1" t="s">
        <v>119</v>
      </c>
      <c r="E4" s="1" t="s">
        <v>120</v>
      </c>
      <c r="F4" s="1" t="s">
        <v>92</v>
      </c>
      <c r="G4" s="1" t="s">
        <v>97</v>
      </c>
      <c r="H4" s="1" t="s">
        <v>98</v>
      </c>
      <c r="I4" s="1" t="s">
        <v>121</v>
      </c>
      <c r="J4" s="1" t="s">
        <v>30</v>
      </c>
      <c r="K4" s="1" t="s">
        <v>122</v>
      </c>
      <c r="L4" s="1" t="s">
        <v>122</v>
      </c>
      <c r="M4" s="1" t="s">
        <v>101</v>
      </c>
      <c r="N4" s="1" t="s">
        <v>101</v>
      </c>
      <c r="O4" s="1" t="s">
        <v>102</v>
      </c>
      <c r="P4" s="1" t="s">
        <v>103</v>
      </c>
      <c r="Q4" s="1" t="s">
        <v>104</v>
      </c>
      <c r="R4" s="1" t="s">
        <v>123</v>
      </c>
      <c r="S4" s="1" t="s">
        <v>106</v>
      </c>
      <c r="T4" s="1" t="s">
        <v>107</v>
      </c>
      <c r="U4" s="1" t="s">
        <v>108</v>
      </c>
      <c r="V4" s="1" t="s">
        <v>109</v>
      </c>
    </row>
    <row r="5" s="1" customFormat="1" spans="1:22">
      <c r="A5" s="3">
        <v>999222692072380</v>
      </c>
      <c r="B5" s="1" t="s">
        <v>124</v>
      </c>
      <c r="C5" s="1" t="s">
        <v>125</v>
      </c>
      <c r="D5" s="1" t="s">
        <v>126</v>
      </c>
      <c r="E5" s="1" t="s">
        <v>127</v>
      </c>
      <c r="F5" s="1" t="s">
        <v>92</v>
      </c>
      <c r="G5" s="1" t="s">
        <v>96</v>
      </c>
      <c r="H5" s="1" t="s">
        <v>98</v>
      </c>
      <c r="I5" s="1" t="s">
        <v>128</v>
      </c>
      <c r="J5" s="1" t="s">
        <v>30</v>
      </c>
      <c r="K5" s="1" t="s">
        <v>129</v>
      </c>
      <c r="L5" s="1" t="s">
        <v>129</v>
      </c>
      <c r="M5" s="1" t="s">
        <v>101</v>
      </c>
      <c r="N5" s="1" t="s">
        <v>101</v>
      </c>
      <c r="O5" s="1" t="s">
        <v>102</v>
      </c>
      <c r="P5" s="1" t="s">
        <v>103</v>
      </c>
      <c r="Q5" s="1" t="s">
        <v>104</v>
      </c>
      <c r="R5" s="1" t="s">
        <v>130</v>
      </c>
      <c r="S5" s="1" t="s">
        <v>106</v>
      </c>
      <c r="T5" s="1" t="s">
        <v>107</v>
      </c>
      <c r="U5" s="1" t="s">
        <v>108</v>
      </c>
      <c r="V5" s="1" t="s">
        <v>131</v>
      </c>
    </row>
    <row r="6" s="1" customFormat="1" spans="1:22">
      <c r="A6" s="3">
        <v>999222689747120</v>
      </c>
      <c r="B6" s="1" t="s">
        <v>124</v>
      </c>
      <c r="C6" s="1" t="s">
        <v>132</v>
      </c>
      <c r="D6" s="1" t="s">
        <v>126</v>
      </c>
      <c r="E6" s="1" t="s">
        <v>133</v>
      </c>
      <c r="F6" s="1" t="s">
        <v>96</v>
      </c>
      <c r="G6" s="1" t="s">
        <v>97</v>
      </c>
      <c r="H6" s="1" t="s">
        <v>98</v>
      </c>
      <c r="I6" s="1" t="s">
        <v>128</v>
      </c>
      <c r="J6" s="1" t="s">
        <v>30</v>
      </c>
      <c r="K6" s="1" t="s">
        <v>129</v>
      </c>
      <c r="L6" s="1" t="s">
        <v>129</v>
      </c>
      <c r="M6" s="1" t="s">
        <v>101</v>
      </c>
      <c r="N6" s="1" t="s">
        <v>101</v>
      </c>
      <c r="O6" s="1" t="s">
        <v>102</v>
      </c>
      <c r="P6" s="1" t="s">
        <v>103</v>
      </c>
      <c r="Q6" s="1" t="s">
        <v>104</v>
      </c>
      <c r="R6" s="1" t="s">
        <v>134</v>
      </c>
      <c r="S6" s="1" t="s">
        <v>106</v>
      </c>
      <c r="T6" s="1" t="s">
        <v>107</v>
      </c>
      <c r="U6" s="1" t="s">
        <v>108</v>
      </c>
      <c r="V6" s="1" t="s">
        <v>131</v>
      </c>
    </row>
    <row r="7" s="1" customFormat="1" spans="1:22">
      <c r="A7" s="3">
        <v>22625876073</v>
      </c>
      <c r="B7" s="1" t="s">
        <v>135</v>
      </c>
      <c r="C7" s="1" t="s">
        <v>136</v>
      </c>
      <c r="D7" s="1" t="s">
        <v>94</v>
      </c>
      <c r="E7" s="1" t="s">
        <v>137</v>
      </c>
      <c r="F7" s="1" t="s">
        <v>96</v>
      </c>
      <c r="G7" s="1" t="s">
        <v>97</v>
      </c>
      <c r="H7" s="1" t="s">
        <v>98</v>
      </c>
      <c r="I7" s="1" t="s">
        <v>138</v>
      </c>
      <c r="J7" s="1" t="s">
        <v>30</v>
      </c>
      <c r="K7" s="1" t="s">
        <v>139</v>
      </c>
      <c r="L7" s="1" t="s">
        <v>139</v>
      </c>
      <c r="M7" s="1" t="s">
        <v>101</v>
      </c>
      <c r="N7" s="1" t="s">
        <v>101</v>
      </c>
      <c r="O7" s="1" t="s">
        <v>102</v>
      </c>
      <c r="P7" s="1" t="s">
        <v>103</v>
      </c>
      <c r="Q7" s="1" t="s">
        <v>104</v>
      </c>
      <c r="R7" s="1" t="s">
        <v>140</v>
      </c>
      <c r="S7" s="1" t="s">
        <v>106</v>
      </c>
      <c r="T7" s="1" t="s">
        <v>107</v>
      </c>
      <c r="U7" s="1" t="s">
        <v>108</v>
      </c>
      <c r="V7" s="1" t="s">
        <v>109</v>
      </c>
    </row>
    <row r="8" s="1" customFormat="1" spans="1:22">
      <c r="A8" s="3">
        <v>999222480190522</v>
      </c>
      <c r="B8" s="1" t="s">
        <v>141</v>
      </c>
      <c r="C8" s="1" t="s">
        <v>142</v>
      </c>
      <c r="D8" s="1" t="s">
        <v>126</v>
      </c>
      <c r="E8" s="1" t="s">
        <v>143</v>
      </c>
      <c r="F8" s="1" t="s">
        <v>144</v>
      </c>
      <c r="G8" s="1" t="s">
        <v>96</v>
      </c>
      <c r="H8" s="1" t="s">
        <v>98</v>
      </c>
      <c r="I8" s="1" t="s">
        <v>145</v>
      </c>
      <c r="J8" s="1" t="s">
        <v>30</v>
      </c>
      <c r="K8" s="1" t="s">
        <v>146</v>
      </c>
      <c r="L8" s="1" t="s">
        <v>146</v>
      </c>
      <c r="M8" s="1" t="s">
        <v>101</v>
      </c>
      <c r="N8" s="1" t="s">
        <v>101</v>
      </c>
      <c r="O8" s="1" t="s">
        <v>102</v>
      </c>
      <c r="P8" s="1" t="s">
        <v>103</v>
      </c>
      <c r="Q8" s="1" t="s">
        <v>104</v>
      </c>
      <c r="R8" s="1" t="s">
        <v>147</v>
      </c>
      <c r="S8" s="1" t="s">
        <v>106</v>
      </c>
      <c r="T8" s="1" t="s">
        <v>107</v>
      </c>
      <c r="U8" s="1" t="s">
        <v>108</v>
      </c>
      <c r="V8" s="1" t="s">
        <v>131</v>
      </c>
    </row>
    <row r="9" s="1" customFormat="1" spans="1:22">
      <c r="A9" s="3">
        <v>18840338954</v>
      </c>
      <c r="B9" s="1" t="s">
        <v>148</v>
      </c>
      <c r="C9" s="1" t="s">
        <v>149</v>
      </c>
      <c r="D9" s="1" t="s">
        <v>150</v>
      </c>
      <c r="E9" s="1" t="s">
        <v>151</v>
      </c>
      <c r="F9" s="1" t="s">
        <v>144</v>
      </c>
      <c r="G9" s="1" t="s">
        <v>97</v>
      </c>
      <c r="H9" s="1" t="s">
        <v>98</v>
      </c>
      <c r="I9" s="1" t="s">
        <v>152</v>
      </c>
      <c r="J9" s="1" t="s">
        <v>30</v>
      </c>
      <c r="K9" s="1" t="s">
        <v>153</v>
      </c>
      <c r="L9" s="1" t="s">
        <v>153</v>
      </c>
      <c r="M9" s="1" t="s">
        <v>101</v>
      </c>
      <c r="N9" s="1" t="s">
        <v>101</v>
      </c>
      <c r="O9" s="1" t="s">
        <v>102</v>
      </c>
      <c r="P9" s="1" t="s">
        <v>103</v>
      </c>
      <c r="Q9" s="1" t="s">
        <v>104</v>
      </c>
      <c r="R9" s="1" t="s">
        <v>154</v>
      </c>
      <c r="S9" s="1" t="s">
        <v>106</v>
      </c>
      <c r="T9" s="1" t="s">
        <v>107</v>
      </c>
      <c r="U9" s="1" t="s">
        <v>155</v>
      </c>
      <c r="V9" s="1" t="s">
        <v>156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2023-03-06T02:30:47Z</dcterms:created>
  <dcterms:modified xsi:type="dcterms:W3CDTF">2023-03-06T02:39:24Z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4E3E2D759AC24B28A8BDA922E1BB7E3F</vt:lpwstr>
  </property>
  <property fmtid="{D5CDD505-2E9C-101B-9397-08002B2CF9AE}" pid="3" name="KSOProductBuildVer">
    <vt:lpwstr>2052-11.1.0.13703</vt:lpwstr>
  </property>
</Properties>
</file>