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</definedName>
  </definedNames>
  <calcPr calcId="144525"/>
</workbook>
</file>

<file path=xl/sharedStrings.xml><?xml version="1.0" encoding="utf-8"?>
<sst xmlns="http://schemas.openxmlformats.org/spreadsheetml/2006/main" count="532" uniqueCount="213">
  <si>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</si>
  <si>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</si>
  <si>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</si>
  <si>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</si>
  <si>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</si>
  <si>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</si>
  <si>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</si>
  <si>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</si>
  <si>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</si>
  <si>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</si>
  <si>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</si>
  <si>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</si>
  <si>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</si>
  <si>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</si>
  <si>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</si>
  <si>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</si>
  <si>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</si>
  <si>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</si>
  <si>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</si>
  <si>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</si>
  <si>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</si>
  <si>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</si>
  <si>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</si>
  <si>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</si>
  <si>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</si>
  <si>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999222540020026	</t>
  </si>
  <si>
    <t>Ctrip</t>
  </si>
  <si>
    <t>正常</t>
  </si>
  <si>
    <t>[珠海]汉庭酒店(珠海拱北口岸店)(80250120)</t>
  </si>
  <si>
    <t>大床房&lt;至多8间&gt;&lt;2人入住&gt;</t>
  </si>
  <si>
    <t>CNY</t>
  </si>
  <si>
    <t>白永卓</t>
  </si>
  <si>
    <t>CA13744230304CNY</t>
  </si>
  <si>
    <t>未提现</t>
  </si>
  <si>
    <t>携程开票</t>
  </si>
  <si>
    <t xml:space="preserve">3005537	</t>
  </si>
  <si>
    <t xml:space="preserve">R5190004108308343001	</t>
  </si>
  <si>
    <t xml:space="preserve">999222574458359	</t>
  </si>
  <si>
    <t>[北京]汉庭优佳酒店(北京首都机场店)(76436508)</t>
  </si>
  <si>
    <t>胡河</t>
  </si>
  <si>
    <t xml:space="preserve">3011085	</t>
  </si>
  <si>
    <t xml:space="preserve">R1013121108479070001	</t>
  </si>
  <si>
    <t xml:space="preserve">999222633387146	</t>
  </si>
  <si>
    <t>[广州]广东迎宾馆(68606999)</t>
  </si>
  <si>
    <t>园景大床房(白云楼)&lt;至多8间&gt;&lt;2人入住&gt;</t>
  </si>
  <si>
    <t>殷雪珺</t>
  </si>
  <si>
    <t xml:space="preserve">3018984	</t>
  </si>
  <si>
    <t xml:space="preserve">	</t>
  </si>
  <si>
    <t>取消</t>
  </si>
  <si>
    <t xml:space="preserve">999222676285397	</t>
  </si>
  <si>
    <t>[台南]台南长悦旅栈(Changyu Hotel)(80941476)</t>
  </si>
  <si>
    <t>长悦经典客房&lt;至多8间&gt;&lt;2人入住&gt;&lt;早餐&gt;</t>
  </si>
  <si>
    <t>SHIH/WEILUNG</t>
  </si>
  <si>
    <t xml:space="preserve">3024711	</t>
  </si>
  <si>
    <t xml:space="preserve">999222740788997	</t>
  </si>
  <si>
    <t>[高雄]康桥商旅(高雄光荣码头馆)(Kindness Hotel - Guang Rong Pier)(80942272)</t>
  </si>
  <si>
    <t>商务两小床客房&lt;至多8间&gt;&lt;2人入住&gt;&lt;早餐&gt;</t>
  </si>
  <si>
    <t>CHEN/HSIULING</t>
  </si>
  <si>
    <t xml:space="preserve">3032701	</t>
  </si>
  <si>
    <t xml:space="preserve">-1457590495	</t>
  </si>
  <si>
    <t xml:space="preserve">999222753124701	</t>
  </si>
  <si>
    <t>[台南]康桥商旅(台南赤崁楼馆)(Kindness Hotel (Tainan Chihkan Tower))(80941462)</t>
  </si>
  <si>
    <t>商务双人房&lt;至多8间&gt;&lt;2人入住&gt;&lt;早餐&gt;</t>
  </si>
  <si>
    <t>CHIEN/HUIPING</t>
  </si>
  <si>
    <t xml:space="preserve">3034509	</t>
  </si>
  <si>
    <t xml:space="preserve">-1458011068	</t>
  </si>
  <si>
    <t xml:space="preserve">999222753865748	</t>
  </si>
  <si>
    <t>[嘉义市]嘉义HOTEL HI新民店(Hotel Hi – Xinmin)(80942313)</t>
  </si>
  <si>
    <t>标准房&lt;至多8间&gt;&lt;2人入住&gt;&lt;早餐&gt;</t>
  </si>
  <si>
    <t>Shih/Chen Hao,Shih/Chen Hao</t>
  </si>
  <si>
    <t xml:space="preserve">3034715	</t>
  </si>
  <si>
    <t xml:space="preserve">1458075125	</t>
  </si>
  <si>
    <t xml:space="preserve">999222758401571	</t>
  </si>
  <si>
    <t>[台北]Hotel Papa Whale-昆明馆(Hotel Papa Whale)(80941603)</t>
  </si>
  <si>
    <t>雅致双人房(无窗)&lt;至多8间&gt;&lt;2人入住&gt;</t>
  </si>
  <si>
    <t>Tsai/Chunpin,Tsai/Chunpin</t>
  </si>
  <si>
    <t xml:space="preserve">3035056	</t>
  </si>
  <si>
    <t xml:space="preserve">RM145814090120230216	</t>
  </si>
  <si>
    <t xml:space="preserve">999222758907817	</t>
  </si>
  <si>
    <t>[广州]锋态度酒店(广州火车站地铁站中医药大学店)(68309680)</t>
  </si>
  <si>
    <t>锋致大床房&lt;至多8间&gt;&lt;2人入住&gt;</t>
  </si>
  <si>
    <t>易洪龙</t>
  </si>
  <si>
    <t xml:space="preserve">3035171	</t>
  </si>
  <si>
    <t xml:space="preserve">R_0020119_425367	</t>
  </si>
  <si>
    <t xml:space="preserve">999222758917103	</t>
  </si>
  <si>
    <t>[亳州]城市便捷（亳州万达康美中药城店）(68300276)</t>
  </si>
  <si>
    <t>标准大床房&lt;至多8间&gt;&lt;2人入住&gt;</t>
  </si>
  <si>
    <t>张大坤</t>
  </si>
  <si>
    <t xml:space="preserve">3035174	</t>
  </si>
  <si>
    <t xml:space="preserve">R_0558002_2730192	</t>
  </si>
  <si>
    <t xml:space="preserve">999222761752314	</t>
  </si>
  <si>
    <t>[三江]骏怡精选酒店(三江侗乡大道店)(80248109)</t>
  </si>
  <si>
    <t>特价房&lt;至多8间&gt;&lt;2人入住&gt;</t>
  </si>
  <si>
    <t>荣雪香</t>
  </si>
  <si>
    <t xml:space="preserve">3035772	</t>
  </si>
  <si>
    <t xml:space="preserve">(THK)YD04202230216150903436;	</t>
  </si>
  <si>
    <t xml:space="preserve">999222763867899	</t>
  </si>
  <si>
    <t>[重庆]派酒店(重庆高笋塘商贸城店)(93872693)</t>
  </si>
  <si>
    <t>惠选大床房&lt;至多8间&gt;&lt;2人入住&gt;&lt;早餐&gt;</t>
  </si>
  <si>
    <t>王伟伟</t>
  </si>
  <si>
    <t xml:space="preserve">105048338634	</t>
  </si>
  <si>
    <t xml:space="preserve">999222765003737	</t>
  </si>
  <si>
    <t>[济南]格林豪泰(济南高新区国际会展中心店)(83900123)</t>
  </si>
  <si>
    <t>高级双床房&lt;至多8间&gt;&lt;2人入住&gt;</t>
  </si>
  <si>
    <t>李晨畅</t>
  </si>
  <si>
    <t xml:space="preserve">3036460	</t>
  </si>
  <si>
    <t xml:space="preserve">(GRT)83093929;	</t>
  </si>
  <si>
    <t xml:space="preserve">999222765827038	</t>
  </si>
  <si>
    <t>[宁国]汉庭酒店(宁国万福光彩店)(93868347)</t>
  </si>
  <si>
    <t>商务大床房&lt;至多8间&gt;&lt;2人入住&gt;</t>
  </si>
  <si>
    <t>裴磊</t>
  </si>
  <si>
    <t xml:space="preserve">R2423001109281312001	</t>
  </si>
  <si>
    <t xml:space="preserve">999222768942517	</t>
  </si>
  <si>
    <t>[吐鲁番]汉庭酒店(吐鲁番西环北路店)(93872641)</t>
  </si>
  <si>
    <t>高级大床房A&lt;至多8间&gt;&lt;2人入住&gt;</t>
  </si>
  <si>
    <t>蒋亿波</t>
  </si>
  <si>
    <t xml:space="preserve">3036768	</t>
  </si>
  <si>
    <t>，</t>
  </si>
  <si>
    <t xml:space="preserve"> 4205 CNY</t>
  </si>
  <si>
    <t>A230304101210481</t>
  </si>
  <si>
    <t>总计：4205元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</si>
  <si>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</si>
  <si>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</si>
  <si>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</si>
  <si>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</si>
  <si>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</si>
  <si>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</si>
  <si>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</si>
  <si>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</si>
  <si>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</si>
  <si>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</si>
  <si>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</si>
  <si>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</si>
  <si>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</si>
  <si>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</si>
  <si>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</si>
  <si>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</si>
  <si>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</si>
  <si>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</si>
  <si>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</si>
  <si>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2023-02-16</t>
  </si>
  <si>
    <t>3036690</t>
  </si>
  <si>
    <t>汉庭酒店(宁国万福光彩店)</t>
  </si>
  <si>
    <t>2023-02-17</t>
  </si>
  <si>
    <t>退房日月结</t>
  </si>
  <si>
    <t>163.00</t>
  </si>
  <si>
    <t>RMB</t>
  </si>
  <si>
    <t>0</t>
  </si>
  <si>
    <t>0.00</t>
  </si>
  <si>
    <t>携程汇登国内直连</t>
  </si>
  <si>
    <t>01.011264</t>
  </si>
  <si>
    <t>2023-02-16 19:55:13</t>
  </si>
  <si>
    <t>否</t>
  </si>
  <si>
    <t>广州汇登信息科技有限公司</t>
  </si>
  <si>
    <t>直连</t>
  </si>
  <si>
    <t>中国</t>
  </si>
  <si>
    <t>3036460</t>
  </si>
  <si>
    <t>格林豪泰(济南高新区国际会展中心店)</t>
  </si>
  <si>
    <t>214.00</t>
  </si>
  <si>
    <t>2023-02-16 18:37:30</t>
  </si>
  <si>
    <t>3036164</t>
  </si>
  <si>
    <t>派酒店(重庆高笋塘商贸城店)</t>
  </si>
  <si>
    <t>102.00</t>
  </si>
  <si>
    <t>2023-02-16 17:18:46</t>
  </si>
  <si>
    <t>3035772</t>
  </si>
  <si>
    <t>骏怡精选酒店(三江侗乡大道店)</t>
  </si>
  <si>
    <t>88.00</t>
  </si>
  <si>
    <t>2023-02-16 15:09:04</t>
  </si>
  <si>
    <t>3035174</t>
  </si>
  <si>
    <t>城市便捷酒店(亳州魏武大道店)</t>
  </si>
  <si>
    <t>114.00</t>
  </si>
  <si>
    <t>2023-02-16 12:12:35</t>
  </si>
  <si>
    <t>3035171</t>
  </si>
  <si>
    <t>锋态度酒店(广州火车站地铁站中医药大学店)</t>
  </si>
  <si>
    <t>297.00</t>
  </si>
  <si>
    <t>2023-02-16 12:12:00</t>
  </si>
  <si>
    <t>3035056</t>
  </si>
  <si>
    <t>Hotel Papa Whale-昆明馆</t>
  </si>
  <si>
    <t>Tsai Chunpin,Tsai Chunpin</t>
  </si>
  <si>
    <t>505.00</t>
  </si>
  <si>
    <t>2023-02-16 11:40:03</t>
  </si>
  <si>
    <t>3034715</t>
  </si>
  <si>
    <t>嘉义HOTEL HI新民店</t>
  </si>
  <si>
    <t>Shih Chen Hao,Shih Chen Hao</t>
  </si>
  <si>
    <t>400.00</t>
  </si>
  <si>
    <t>2023-02-16 09:31:59</t>
  </si>
  <si>
    <t>3034509</t>
  </si>
  <si>
    <t>康桥商旅(台南赤崁楼馆)</t>
  </si>
  <si>
    <t>CHIEN HUIPING</t>
  </si>
  <si>
    <t>625.00</t>
  </si>
  <si>
    <t>2023-02-16 07:22:57</t>
  </si>
  <si>
    <t>2023-02-15</t>
  </si>
  <si>
    <t>3032701</t>
  </si>
  <si>
    <t>康桥商旅光荣码头馆</t>
  </si>
  <si>
    <t>CHEN HSIULING</t>
  </si>
  <si>
    <t>512.00</t>
  </si>
  <si>
    <t>2023-02-15 16:15:47</t>
  </si>
  <si>
    <t>2023-02-12</t>
  </si>
  <si>
    <t>3024711</t>
  </si>
  <si>
    <t>台南长悦旅栈</t>
  </si>
  <si>
    <t>SHIH WEILUNG</t>
  </si>
  <si>
    <t>535.00</t>
  </si>
  <si>
    <t>2023-02-12 12:11:51</t>
  </si>
  <si>
    <t>2023-02-07</t>
  </si>
  <si>
    <t>3011085</t>
  </si>
  <si>
    <t>汉庭优佳酒店(北京首都机场店)</t>
  </si>
  <si>
    <t>288.00</t>
  </si>
  <si>
    <t>2023-02-07 13:04:32</t>
  </si>
  <si>
    <t>2023-02-05</t>
  </si>
  <si>
    <t>3005537</t>
  </si>
  <si>
    <t>汉庭酒店(珠海拱北口岸店)</t>
  </si>
  <si>
    <t>362.00</t>
  </si>
  <si>
    <t>2023-02-05 13:39:04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</si>
</sst>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44972</v>
      </c>
      <c r="G2" s="6">
        <v>44974</v>
      </c>
      <c r="H2" s="4">
        <v>1</v>
      </c>
      <c r="I2" s="4">
        <v>2</v>
      </c>
      <c r="J2" s="4">
        <v>2</v>
      </c>
      <c r="K2" s="4" t="s">
        <v>30</v>
      </c>
      <c r="L2" s="4">
        <v>362</v>
      </c>
      <c r="M2" s="4">
        <v>362</v>
      </c>
      <c r="N2" s="4" t="s">
        <v>31</v>
      </c>
      <c r="O2" s="4" t="s">
        <v>32</v>
      </c>
      <c r="P2" s="4" t="s">
        <v>33</v>
      </c>
      <c r="Q2" s="4">
        <v>0</v>
      </c>
      <c r="R2" s="7">
        <v>44962</v>
      </c>
      <c r="S2" s="6">
        <v>44989</v>
      </c>
      <c r="T2" s="4" t="s">
        <v>34</v>
      </c>
      <c r="U2" s="4">
        <v>362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29</v>
      </c>
      <c r="F3" s="6">
        <v>44973</v>
      </c>
      <c r="G3" s="6">
        <v>44974</v>
      </c>
      <c r="H3" s="4">
        <v>1</v>
      </c>
      <c r="I3" s="4">
        <v>1</v>
      </c>
      <c r="J3" s="4">
        <v>1</v>
      </c>
      <c r="K3" s="4" t="s">
        <v>30</v>
      </c>
      <c r="L3" s="4">
        <v>288</v>
      </c>
      <c r="M3" s="4">
        <v>288</v>
      </c>
      <c r="N3" s="4" t="s">
        <v>39</v>
      </c>
      <c r="O3" s="4" t="s">
        <v>32</v>
      </c>
      <c r="P3" s="4" t="s">
        <v>33</v>
      </c>
      <c r="Q3" s="4">
        <v>0</v>
      </c>
      <c r="R3" s="7">
        <v>44964</v>
      </c>
      <c r="S3" s="6">
        <v>44989</v>
      </c>
      <c r="T3" s="4" t="s">
        <v>34</v>
      </c>
      <c r="U3" s="4">
        <v>288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44973</v>
      </c>
      <c r="G4" s="6">
        <v>44974</v>
      </c>
      <c r="H4" s="4">
        <v>1</v>
      </c>
      <c r="I4" s="4">
        <v>1</v>
      </c>
      <c r="J4" s="4">
        <v>1</v>
      </c>
      <c r="K4" s="4" t="s">
        <v>30</v>
      </c>
      <c r="L4" s="4">
        <v>568</v>
      </c>
      <c r="M4" s="4">
        <v>568</v>
      </c>
      <c r="N4" s="4" t="s">
        <v>45</v>
      </c>
      <c r="O4" s="4" t="s">
        <v>32</v>
      </c>
      <c r="P4" s="4" t="s">
        <v>33</v>
      </c>
      <c r="Q4" s="4">
        <v>0</v>
      </c>
      <c r="R4" s="7">
        <v>44967</v>
      </c>
      <c r="S4" s="6">
        <v>44989</v>
      </c>
      <c r="T4" s="4" t="s">
        <v>34</v>
      </c>
      <c r="U4" s="4">
        <v>568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42</v>
      </c>
      <c r="B5" s="4" t="s">
        <v>26</v>
      </c>
      <c r="C5" s="4" t="s">
        <v>48</v>
      </c>
      <c r="D5" s="4" t="s">
        <v>43</v>
      </c>
      <c r="E5" s="4" t="s">
        <v>44</v>
      </c>
      <c r="F5" s="6">
        <v>44973</v>
      </c>
      <c r="G5" s="6">
        <v>44974</v>
      </c>
      <c r="H5" s="4">
        <v>1</v>
      </c>
      <c r="I5" s="4">
        <v>1</v>
      </c>
      <c r="J5" s="4">
        <v>1</v>
      </c>
      <c r="K5" s="4" t="s">
        <v>30</v>
      </c>
      <c r="L5" s="4">
        <v>-568</v>
      </c>
      <c r="M5" s="4">
        <v>-568</v>
      </c>
      <c r="N5" s="4" t="s">
        <v>45</v>
      </c>
      <c r="O5" s="4" t="s">
        <v>32</v>
      </c>
      <c r="P5" s="4" t="s">
        <v>33</v>
      </c>
      <c r="Q5" s="4">
        <v>0</v>
      </c>
      <c r="R5" s="7">
        <v>44967</v>
      </c>
      <c r="S5" s="6">
        <v>44989</v>
      </c>
      <c r="T5" s="4" t="s">
        <v>34</v>
      </c>
      <c r="U5" s="4">
        <v>-568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44973</v>
      </c>
      <c r="G6" s="6">
        <v>44974</v>
      </c>
      <c r="H6" s="4">
        <v>1</v>
      </c>
      <c r="I6" s="4">
        <v>1</v>
      </c>
      <c r="J6" s="4">
        <v>1</v>
      </c>
      <c r="K6" s="4" t="s">
        <v>30</v>
      </c>
      <c r="L6" s="4">
        <v>535</v>
      </c>
      <c r="M6" s="4">
        <v>535</v>
      </c>
      <c r="N6" s="4" t="s">
        <v>52</v>
      </c>
      <c r="O6" s="4" t="s">
        <v>32</v>
      </c>
      <c r="P6" s="4" t="s">
        <v>33</v>
      </c>
      <c r="Q6" s="4">
        <v>0</v>
      </c>
      <c r="R6" s="7">
        <v>44969</v>
      </c>
      <c r="S6" s="6">
        <v>44989</v>
      </c>
      <c r="T6" s="4" t="s">
        <v>34</v>
      </c>
      <c r="U6" s="4">
        <v>535</v>
      </c>
      <c r="V6" s="4">
        <v>0</v>
      </c>
      <c r="W6" s="4">
        <v>0</v>
      </c>
      <c r="X6" s="4" t="s">
        <v>53</v>
      </c>
      <c r="Y6" s="4" t="s">
        <v>47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44973</v>
      </c>
      <c r="G7" s="6">
        <v>44974</v>
      </c>
      <c r="H7" s="4">
        <v>1</v>
      </c>
      <c r="I7" s="4">
        <v>1</v>
      </c>
      <c r="J7" s="4">
        <v>1</v>
      </c>
      <c r="K7" s="4" t="s">
        <v>30</v>
      </c>
      <c r="L7" s="4">
        <v>512</v>
      </c>
      <c r="M7" s="4">
        <v>512</v>
      </c>
      <c r="N7" s="4" t="s">
        <v>57</v>
      </c>
      <c r="O7" s="4" t="s">
        <v>32</v>
      </c>
      <c r="P7" s="4" t="s">
        <v>33</v>
      </c>
      <c r="Q7" s="4">
        <v>0</v>
      </c>
      <c r="R7" s="7">
        <v>44972</v>
      </c>
      <c r="S7" s="6">
        <v>44989</v>
      </c>
      <c r="T7" s="4" t="s">
        <v>34</v>
      </c>
      <c r="U7" s="4">
        <v>512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44973</v>
      </c>
      <c r="G8" s="6">
        <v>44974</v>
      </c>
      <c r="H8" s="4">
        <v>1</v>
      </c>
      <c r="I8" s="4">
        <v>1</v>
      </c>
      <c r="J8" s="4">
        <v>1</v>
      </c>
      <c r="K8" s="4" t="s">
        <v>30</v>
      </c>
      <c r="L8" s="4">
        <v>625</v>
      </c>
      <c r="M8" s="4">
        <v>625</v>
      </c>
      <c r="N8" s="4" t="s">
        <v>63</v>
      </c>
      <c r="O8" s="4" t="s">
        <v>32</v>
      </c>
      <c r="P8" s="4" t="s">
        <v>33</v>
      </c>
      <c r="Q8" s="4">
        <v>0</v>
      </c>
      <c r="R8" s="7">
        <v>44973</v>
      </c>
      <c r="S8" s="6">
        <v>44989</v>
      </c>
      <c r="T8" s="4" t="s">
        <v>34</v>
      </c>
      <c r="U8" s="4">
        <v>625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44973</v>
      </c>
      <c r="G9" s="6">
        <v>44974</v>
      </c>
      <c r="H9" s="4">
        <v>1</v>
      </c>
      <c r="I9" s="4">
        <v>1</v>
      </c>
      <c r="J9" s="4">
        <v>1</v>
      </c>
      <c r="K9" s="4" t="s">
        <v>30</v>
      </c>
      <c r="L9" s="4">
        <v>400</v>
      </c>
      <c r="M9" s="4">
        <v>400</v>
      </c>
      <c r="N9" s="4" t="s">
        <v>69</v>
      </c>
      <c r="O9" s="4" t="s">
        <v>32</v>
      </c>
      <c r="P9" s="4" t="s">
        <v>33</v>
      </c>
      <c r="Q9" s="4">
        <v>0</v>
      </c>
      <c r="R9" s="7">
        <v>44973</v>
      </c>
      <c r="S9" s="6">
        <v>44989</v>
      </c>
      <c r="T9" s="4" t="s">
        <v>34</v>
      </c>
      <c r="U9" s="4">
        <v>400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44973</v>
      </c>
      <c r="G10" s="6">
        <v>44974</v>
      </c>
      <c r="H10" s="4">
        <v>1</v>
      </c>
      <c r="I10" s="4">
        <v>1</v>
      </c>
      <c r="J10" s="4">
        <v>1</v>
      </c>
      <c r="K10" s="4" t="s">
        <v>30</v>
      </c>
      <c r="L10" s="4">
        <v>505</v>
      </c>
      <c r="M10" s="4">
        <v>505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44973</v>
      </c>
      <c r="S10" s="6">
        <v>44989</v>
      </c>
      <c r="T10" s="4" t="s">
        <v>34</v>
      </c>
      <c r="U10" s="4">
        <v>505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44973</v>
      </c>
      <c r="G11" s="6">
        <v>44974</v>
      </c>
      <c r="H11" s="4">
        <v>1</v>
      </c>
      <c r="I11" s="4">
        <v>1</v>
      </c>
      <c r="J11" s="4">
        <v>1</v>
      </c>
      <c r="K11" s="4" t="s">
        <v>30</v>
      </c>
      <c r="L11" s="4">
        <v>297</v>
      </c>
      <c r="M11" s="4">
        <v>297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44973</v>
      </c>
      <c r="S11" s="6">
        <v>44989</v>
      </c>
      <c r="T11" s="4" t="s">
        <v>34</v>
      </c>
      <c r="U11" s="4">
        <v>297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44973</v>
      </c>
      <c r="G12" s="6">
        <v>44974</v>
      </c>
      <c r="H12" s="4">
        <v>1</v>
      </c>
      <c r="I12" s="4">
        <v>1</v>
      </c>
      <c r="J12" s="4">
        <v>1</v>
      </c>
      <c r="K12" s="4" t="s">
        <v>30</v>
      </c>
      <c r="L12" s="4">
        <v>114</v>
      </c>
      <c r="M12" s="4">
        <v>114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44973</v>
      </c>
      <c r="S12" s="6">
        <v>44989</v>
      </c>
      <c r="T12" s="4" t="s">
        <v>34</v>
      </c>
      <c r="U12" s="4">
        <v>114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44973</v>
      </c>
      <c r="G13" s="6">
        <v>44974</v>
      </c>
      <c r="H13" s="4">
        <v>1</v>
      </c>
      <c r="I13" s="4">
        <v>1</v>
      </c>
      <c r="J13" s="4">
        <v>1</v>
      </c>
      <c r="K13" s="4" t="s">
        <v>30</v>
      </c>
      <c r="L13" s="4">
        <v>88</v>
      </c>
      <c r="M13" s="4">
        <v>88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44973</v>
      </c>
      <c r="S13" s="6">
        <v>44989</v>
      </c>
      <c r="T13" s="4" t="s">
        <v>34</v>
      </c>
      <c r="U13" s="4">
        <v>88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44973</v>
      </c>
      <c r="G14" s="6">
        <v>44974</v>
      </c>
      <c r="H14" s="4">
        <v>1</v>
      </c>
      <c r="I14" s="4">
        <v>1</v>
      </c>
      <c r="J14" s="4">
        <v>1</v>
      </c>
      <c r="K14" s="4" t="s">
        <v>30</v>
      </c>
      <c r="L14" s="4">
        <v>102</v>
      </c>
      <c r="M14" s="4">
        <v>102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44973</v>
      </c>
      <c r="S14" s="6">
        <v>44989</v>
      </c>
      <c r="T14" s="4" t="s">
        <v>34</v>
      </c>
      <c r="U14" s="4">
        <v>102</v>
      </c>
      <c r="V14" s="4">
        <v>0</v>
      </c>
      <c r="W14" s="4">
        <v>0</v>
      </c>
      <c r="X14" s="4" t="s">
        <v>47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44973</v>
      </c>
      <c r="G15" s="6">
        <v>44974</v>
      </c>
      <c r="H15" s="4">
        <v>1</v>
      </c>
      <c r="I15" s="4">
        <v>1</v>
      </c>
      <c r="J15" s="4">
        <v>1</v>
      </c>
      <c r="K15" s="4" t="s">
        <v>30</v>
      </c>
      <c r="L15" s="4">
        <v>214</v>
      </c>
      <c r="M15" s="4">
        <v>214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44973</v>
      </c>
      <c r="S15" s="6">
        <v>44989</v>
      </c>
      <c r="T15" s="4" t="s">
        <v>34</v>
      </c>
      <c r="U15" s="4">
        <v>214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44973</v>
      </c>
      <c r="G16" s="6">
        <v>44974</v>
      </c>
      <c r="H16" s="4">
        <v>1</v>
      </c>
      <c r="I16" s="4">
        <v>1</v>
      </c>
      <c r="J16" s="4">
        <v>1</v>
      </c>
      <c r="K16" s="4" t="s">
        <v>30</v>
      </c>
      <c r="L16" s="4">
        <v>163</v>
      </c>
      <c r="M16" s="4">
        <v>163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44973</v>
      </c>
      <c r="S16" s="6">
        <v>44989</v>
      </c>
      <c r="T16" s="4" t="s">
        <v>34</v>
      </c>
      <c r="U16" s="4">
        <v>163</v>
      </c>
      <c r="V16" s="4">
        <v>0</v>
      </c>
      <c r="W16" s="4">
        <v>0</v>
      </c>
      <c r="X16" s="4" t="s">
        <v>47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44973</v>
      </c>
      <c r="G17" s="6">
        <v>44974</v>
      </c>
      <c r="H17" s="4">
        <v>1</v>
      </c>
      <c r="I17" s="4">
        <v>1</v>
      </c>
      <c r="J17" s="4">
        <v>1</v>
      </c>
      <c r="K17" s="4" t="s">
        <v>30</v>
      </c>
      <c r="L17" s="4">
        <v>163</v>
      </c>
      <c r="M17" s="4">
        <v>163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44973</v>
      </c>
      <c r="S17" s="6">
        <v>44989</v>
      </c>
      <c r="T17" s="4" t="s">
        <v>34</v>
      </c>
      <c r="U17" s="4">
        <v>163</v>
      </c>
      <c r="V17" s="4">
        <v>0</v>
      </c>
      <c r="W17" s="4">
        <v>0</v>
      </c>
      <c r="X17" s="4" t="s">
        <v>116</v>
      </c>
      <c r="Y17" s="4" t="s">
        <v>47</v>
      </c>
    </row>
    <row r="18" s="4" customFormat="1" spans="1:25">
      <c r="A18" s="4" t="s">
        <v>112</v>
      </c>
      <c r="B18" s="4" t="s">
        <v>26</v>
      </c>
      <c r="C18" s="4" t="s">
        <v>48</v>
      </c>
      <c r="D18" s="4" t="s">
        <v>113</v>
      </c>
      <c r="E18" s="4" t="s">
        <v>114</v>
      </c>
      <c r="F18" s="6">
        <v>44973</v>
      </c>
      <c r="G18" s="6">
        <v>44974</v>
      </c>
      <c r="H18" s="4">
        <v>1</v>
      </c>
      <c r="I18" s="4">
        <v>1</v>
      </c>
      <c r="J18" s="4">
        <v>1</v>
      </c>
      <c r="K18" s="4" t="s">
        <v>30</v>
      </c>
      <c r="L18" s="4">
        <v>-163</v>
      </c>
      <c r="M18" s="4">
        <v>-163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44973</v>
      </c>
      <c r="S18" s="6">
        <v>44989</v>
      </c>
      <c r="T18" s="4" t="s">
        <v>34</v>
      </c>
      <c r="U18" s="4">
        <v>-163</v>
      </c>
      <c r="V18" s="4">
        <v>0</v>
      </c>
      <c r="W18" s="4">
        <v>0</v>
      </c>
      <c r="X18" s="4" t="s">
        <v>116</v>
      </c>
      <c r="Y18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3" sqref="A23:A24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117</v>
      </c>
    </row>
    <row r="2" s="4" customFormat="1" spans="1:9">
      <c r="A2" s="5">
        <v>999222540020026</v>
      </c>
      <c r="B2" s="6">
        <v>44972</v>
      </c>
      <c r="C2" s="6">
        <v>44974</v>
      </c>
      <c r="D2" s="4">
        <v>362</v>
      </c>
      <c r="E2" s="4" t="str">
        <f>VLOOKUP(A2,HOP!A:L,12,0)</f>
        <v>362.00</v>
      </c>
      <c r="F2" s="4" t="str">
        <f>VLOOKUP(A2,HOP!A:C,3,0)</f>
        <v>3005537</v>
      </c>
      <c r="G2" s="4">
        <f>D2-E2</f>
        <v>0</v>
      </c>
      <c r="H2" s="4" t="str">
        <f>$H$1&amp;F2</f>
        <v>，3005537</v>
      </c>
      <c r="I2" s="4" t="str">
        <f>VLOOKUP(A2,HOP!A:U,21,0)</f>
        <v>直连</v>
      </c>
    </row>
    <row r="3" s="4" customFormat="1" spans="1:9">
      <c r="A3" s="5">
        <v>999222574458359</v>
      </c>
      <c r="B3" s="6">
        <v>44973</v>
      </c>
      <c r="C3" s="6">
        <v>44974</v>
      </c>
      <c r="D3" s="4">
        <v>288</v>
      </c>
      <c r="E3" s="4" t="str">
        <f>VLOOKUP(A3,HOP!A:L,12,0)</f>
        <v>288.00</v>
      </c>
      <c r="F3" s="4" t="str">
        <f>VLOOKUP(A3,HOP!A:C,3,0)</f>
        <v>3011085</v>
      </c>
      <c r="G3" s="4">
        <f t="shared" ref="G3:G16" si="0">D3-E3</f>
        <v>0</v>
      </c>
      <c r="H3" s="4" t="str">
        <f t="shared" ref="H3:H16" si="1">$H$1&amp;F3</f>
        <v>，3011085</v>
      </c>
      <c r="I3" s="4" t="str">
        <f>VLOOKUP(A3,HOP!A:U,21,0)</f>
        <v>直连</v>
      </c>
    </row>
    <row r="4" s="4" customFormat="1" hidden="1" spans="1:9">
      <c r="A4" s="5">
        <v>999222633387146</v>
      </c>
      <c r="B4" s="6">
        <v>44973</v>
      </c>
      <c r="C4" s="6">
        <v>44974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999222676285397</v>
      </c>
      <c r="B5" s="6">
        <v>44973</v>
      </c>
      <c r="C5" s="6">
        <v>44974</v>
      </c>
      <c r="D5" s="4">
        <v>535</v>
      </c>
      <c r="E5" s="4" t="str">
        <f>VLOOKUP(A5,HOP!A:L,12,0)</f>
        <v>535.00</v>
      </c>
      <c r="F5" s="4" t="str">
        <f>VLOOKUP(A5,HOP!A:C,3,0)</f>
        <v>3024711</v>
      </c>
      <c r="G5" s="4">
        <f t="shared" si="0"/>
        <v>0</v>
      </c>
      <c r="H5" s="4" t="str">
        <f t="shared" si="1"/>
        <v>，3024711</v>
      </c>
      <c r="I5" s="4" t="str">
        <f>VLOOKUP(A5,HOP!A:U,21,0)</f>
        <v>直连</v>
      </c>
    </row>
    <row r="6" s="4" customFormat="1" spans="1:9">
      <c r="A6" s="5">
        <v>999222740788997</v>
      </c>
      <c r="B6" s="6">
        <v>44973</v>
      </c>
      <c r="C6" s="6">
        <v>44974</v>
      </c>
      <c r="D6" s="4">
        <v>512</v>
      </c>
      <c r="E6" s="4" t="str">
        <f>VLOOKUP(A6,HOP!A:L,12,0)</f>
        <v>512.00</v>
      </c>
      <c r="F6" s="4" t="str">
        <f>VLOOKUP(A6,HOP!A:C,3,0)</f>
        <v>3032701</v>
      </c>
      <c r="G6" s="4">
        <f t="shared" si="0"/>
        <v>0</v>
      </c>
      <c r="H6" s="4" t="str">
        <f t="shared" si="1"/>
        <v>，3032701</v>
      </c>
      <c r="I6" s="4" t="str">
        <f>VLOOKUP(A6,HOP!A:U,21,0)</f>
        <v>直连</v>
      </c>
    </row>
    <row r="7" s="4" customFormat="1" spans="1:9">
      <c r="A7" s="5">
        <v>999222753124701</v>
      </c>
      <c r="B7" s="6">
        <v>44973</v>
      </c>
      <c r="C7" s="6">
        <v>44974</v>
      </c>
      <c r="D7" s="4">
        <v>625</v>
      </c>
      <c r="E7" s="4" t="str">
        <f>VLOOKUP(A7,HOP!A:L,12,0)</f>
        <v>625.00</v>
      </c>
      <c r="F7" s="4" t="str">
        <f>VLOOKUP(A7,HOP!A:C,3,0)</f>
        <v>3034509</v>
      </c>
      <c r="G7" s="4">
        <f t="shared" si="0"/>
        <v>0</v>
      </c>
      <c r="H7" s="4" t="str">
        <f t="shared" si="1"/>
        <v>，3034509</v>
      </c>
      <c r="I7" s="4" t="str">
        <f>VLOOKUP(A7,HOP!A:U,21,0)</f>
        <v>直连</v>
      </c>
    </row>
    <row r="8" s="4" customFormat="1" spans="1:9">
      <c r="A8" s="5">
        <v>999222753865748</v>
      </c>
      <c r="B8" s="6">
        <v>44973</v>
      </c>
      <c r="C8" s="6">
        <v>44974</v>
      </c>
      <c r="D8" s="4">
        <v>400</v>
      </c>
      <c r="E8" s="4" t="str">
        <f>VLOOKUP(A8,HOP!A:L,12,0)</f>
        <v>400.00</v>
      </c>
      <c r="F8" s="4" t="str">
        <f>VLOOKUP(A8,HOP!A:C,3,0)</f>
        <v>3034715</v>
      </c>
      <c r="G8" s="4">
        <f t="shared" si="0"/>
        <v>0</v>
      </c>
      <c r="H8" s="4" t="str">
        <f t="shared" si="1"/>
        <v>，3034715</v>
      </c>
      <c r="I8" s="4" t="str">
        <f>VLOOKUP(A8,HOP!A:U,21,0)</f>
        <v>直连</v>
      </c>
    </row>
    <row r="9" s="4" customFormat="1" spans="1:9">
      <c r="A9" s="5">
        <v>999222758401571</v>
      </c>
      <c r="B9" s="6">
        <v>44973</v>
      </c>
      <c r="C9" s="6">
        <v>44974</v>
      </c>
      <c r="D9" s="4">
        <v>505</v>
      </c>
      <c r="E9" s="4" t="str">
        <f>VLOOKUP(A9,HOP!A:L,12,0)</f>
        <v>505.00</v>
      </c>
      <c r="F9" s="4" t="str">
        <f>VLOOKUP(A9,HOP!A:C,3,0)</f>
        <v>3035056</v>
      </c>
      <c r="G9" s="4">
        <f t="shared" si="0"/>
        <v>0</v>
      </c>
      <c r="H9" s="4" t="str">
        <f t="shared" si="1"/>
        <v>，3035056</v>
      </c>
      <c r="I9" s="4" t="str">
        <f>VLOOKUP(A9,HOP!A:U,21,0)</f>
        <v>直连</v>
      </c>
    </row>
    <row r="10" s="4" customFormat="1" spans="1:9">
      <c r="A10" s="5">
        <v>999222758907817</v>
      </c>
      <c r="B10" s="6">
        <v>44973</v>
      </c>
      <c r="C10" s="6">
        <v>44974</v>
      </c>
      <c r="D10" s="4">
        <v>297</v>
      </c>
      <c r="E10" s="4" t="str">
        <f>VLOOKUP(A10,HOP!A:L,12,0)</f>
        <v>297.00</v>
      </c>
      <c r="F10" s="4" t="str">
        <f>VLOOKUP(A10,HOP!A:C,3,0)</f>
        <v>3035171</v>
      </c>
      <c r="G10" s="4">
        <f t="shared" si="0"/>
        <v>0</v>
      </c>
      <c r="H10" s="4" t="str">
        <f t="shared" si="1"/>
        <v>，3035171</v>
      </c>
      <c r="I10" s="4" t="str">
        <f>VLOOKUP(A10,HOP!A:U,21,0)</f>
        <v>直连</v>
      </c>
    </row>
    <row r="11" s="4" customFormat="1" spans="1:9">
      <c r="A11" s="5">
        <v>999222758917103</v>
      </c>
      <c r="B11" s="6">
        <v>44973</v>
      </c>
      <c r="C11" s="6">
        <v>44974</v>
      </c>
      <c r="D11" s="4">
        <v>114</v>
      </c>
      <c r="E11" s="4" t="str">
        <f>VLOOKUP(A11,HOP!A:L,12,0)</f>
        <v>114.00</v>
      </c>
      <c r="F11" s="4" t="str">
        <f>VLOOKUP(A11,HOP!A:C,3,0)</f>
        <v>3035174</v>
      </c>
      <c r="G11" s="4">
        <f t="shared" si="0"/>
        <v>0</v>
      </c>
      <c r="H11" s="4" t="str">
        <f t="shared" si="1"/>
        <v>，3035174</v>
      </c>
      <c r="I11" s="4" t="str">
        <f>VLOOKUP(A11,HOP!A:U,21,0)</f>
        <v>直连</v>
      </c>
    </row>
    <row r="12" s="4" customFormat="1" spans="1:9">
      <c r="A12" s="5">
        <v>999222761752314</v>
      </c>
      <c r="B12" s="6">
        <v>44973</v>
      </c>
      <c r="C12" s="6">
        <v>44974</v>
      </c>
      <c r="D12" s="4">
        <v>88</v>
      </c>
      <c r="E12" s="4" t="str">
        <f>VLOOKUP(A12,HOP!A:L,12,0)</f>
        <v>88.00</v>
      </c>
      <c r="F12" s="4" t="str">
        <f>VLOOKUP(A12,HOP!A:C,3,0)</f>
        <v>3035772</v>
      </c>
      <c r="G12" s="4">
        <f t="shared" si="0"/>
        <v>0</v>
      </c>
      <c r="H12" s="4" t="str">
        <f t="shared" si="1"/>
        <v>，3035772</v>
      </c>
      <c r="I12" s="4" t="str">
        <f>VLOOKUP(A12,HOP!A:U,21,0)</f>
        <v>直连</v>
      </c>
    </row>
    <row r="13" s="4" customFormat="1" spans="1:9">
      <c r="A13" s="5">
        <v>999222763867899</v>
      </c>
      <c r="B13" s="6">
        <v>44973</v>
      </c>
      <c r="C13" s="6">
        <v>44974</v>
      </c>
      <c r="D13" s="4">
        <v>102</v>
      </c>
      <c r="E13" s="4" t="str">
        <f>VLOOKUP(A13,HOP!A:L,12,0)</f>
        <v>102.00</v>
      </c>
      <c r="F13" s="4" t="str">
        <f>VLOOKUP(A13,HOP!A:C,3,0)</f>
        <v>3036164</v>
      </c>
      <c r="G13" s="4">
        <f t="shared" si="0"/>
        <v>0</v>
      </c>
      <c r="H13" s="4" t="str">
        <f t="shared" si="1"/>
        <v>，3036164</v>
      </c>
      <c r="I13" s="4" t="str">
        <f>VLOOKUP(A13,HOP!A:U,21,0)</f>
        <v>直连</v>
      </c>
    </row>
    <row r="14" s="4" customFormat="1" spans="1:9">
      <c r="A14" s="5">
        <v>999222765003737</v>
      </c>
      <c r="B14" s="6">
        <v>44973</v>
      </c>
      <c r="C14" s="6">
        <v>44974</v>
      </c>
      <c r="D14" s="4">
        <v>214</v>
      </c>
      <c r="E14" s="4" t="str">
        <f>VLOOKUP(A14,HOP!A:L,12,0)</f>
        <v>214.00</v>
      </c>
      <c r="F14" s="4" t="str">
        <f>VLOOKUP(A14,HOP!A:C,3,0)</f>
        <v>3036460</v>
      </c>
      <c r="G14" s="4">
        <f t="shared" si="0"/>
        <v>0</v>
      </c>
      <c r="H14" s="4" t="str">
        <f t="shared" si="1"/>
        <v>，3036460</v>
      </c>
      <c r="I14" s="4" t="str">
        <f>VLOOKUP(A14,HOP!A:U,21,0)</f>
        <v>直连</v>
      </c>
    </row>
    <row r="15" s="4" customFormat="1" spans="1:9">
      <c r="A15" s="5">
        <v>999222765827038</v>
      </c>
      <c r="B15" s="6">
        <v>44973</v>
      </c>
      <c r="C15" s="6">
        <v>44974</v>
      </c>
      <c r="D15" s="4">
        <v>163</v>
      </c>
      <c r="E15" s="4" t="str">
        <f>VLOOKUP(A15,HOP!A:L,12,0)</f>
        <v>163.00</v>
      </c>
      <c r="F15" s="4" t="str">
        <f>VLOOKUP(A15,HOP!A:C,3,0)</f>
        <v>3036690</v>
      </c>
      <c r="G15" s="4">
        <f t="shared" si="0"/>
        <v>0</v>
      </c>
      <c r="H15" s="4" t="str">
        <f t="shared" si="1"/>
        <v>，3036690</v>
      </c>
      <c r="I15" s="4" t="str">
        <f>VLOOKUP(A15,HOP!A:U,21,0)</f>
        <v>直连</v>
      </c>
    </row>
    <row r="16" s="4" customFormat="1" hidden="1" spans="1:9">
      <c r="A16" s="5">
        <v>999222768942517</v>
      </c>
      <c r="B16" s="6">
        <v>44973</v>
      </c>
      <c r="C16" s="6">
        <v>44974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8" spans="4:4">
      <c r="D18" s="4">
        <f>SUM(D2:D17)</f>
        <v>4205</v>
      </c>
    </row>
    <row r="20" spans="4:4">
      <c r="D20" s="4" t="s">
        <v>118</v>
      </c>
    </row>
    <row r="23" spans="1:1">
      <c r="A23" s="4" t="s">
        <v>119</v>
      </c>
    </row>
    <row r="24" spans="1:1">
      <c r="A24" s="4" t="s">
        <v>120</v>
      </c>
    </row>
  </sheetData>
  <autoFilter ref="A1:X16">
    <filterColumn colId="3">
      <filters>
        <filter val="400"/>
        <filter val="102"/>
        <filter val="362"/>
        <filter val="512"/>
        <filter val="163"/>
        <filter val="114"/>
        <filter val="214"/>
        <filter val="505"/>
        <filter val="535"/>
        <filter val="625"/>
        <filter val="297"/>
        <filter val="88"/>
        <filter val="2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121</v>
      </c>
      <c r="B1" s="2" t="s">
        <v>122</v>
      </c>
      <c r="C1" s="2" t="s">
        <v>123</v>
      </c>
      <c r="D1" s="2" t="s">
        <v>124</v>
      </c>
      <c r="E1" s="2" t="s">
        <v>13</v>
      </c>
      <c r="F1" s="2" t="s">
        <v>5</v>
      </c>
      <c r="G1" s="2" t="s">
        <v>6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</row>
    <row r="2" s="1" customFormat="1" spans="1:22">
      <c r="A2" s="3">
        <v>999222765827038</v>
      </c>
      <c r="B2" s="1" t="s">
        <v>140</v>
      </c>
      <c r="C2" s="1" t="s">
        <v>141</v>
      </c>
      <c r="D2" s="1" t="s">
        <v>142</v>
      </c>
      <c r="E2" s="1" t="s">
        <v>110</v>
      </c>
      <c r="F2" s="1" t="s">
        <v>140</v>
      </c>
      <c r="G2" s="1" t="s">
        <v>143</v>
      </c>
      <c r="H2" s="1" t="s">
        <v>144</v>
      </c>
      <c r="I2" s="1" t="s">
        <v>145</v>
      </c>
      <c r="J2" s="1" t="s">
        <v>146</v>
      </c>
      <c r="K2" s="1" t="s">
        <v>145</v>
      </c>
      <c r="L2" s="1" t="s">
        <v>145</v>
      </c>
      <c r="M2" s="1" t="s">
        <v>147</v>
      </c>
      <c r="N2" s="1" t="s">
        <v>147</v>
      </c>
      <c r="O2" s="1" t="s">
        <v>148</v>
      </c>
      <c r="P2" s="1" t="s">
        <v>149</v>
      </c>
      <c r="Q2" s="1" t="s">
        <v>150</v>
      </c>
      <c r="R2" s="1" t="s">
        <v>151</v>
      </c>
      <c r="S2" s="1" t="s">
        <v>152</v>
      </c>
      <c r="T2" s="1" t="s">
        <v>153</v>
      </c>
      <c r="U2" s="1" t="s">
        <v>154</v>
      </c>
      <c r="V2" s="1" t="s">
        <v>155</v>
      </c>
    </row>
    <row r="3" s="1" customFormat="1" spans="1:22">
      <c r="A3" s="3">
        <v>999222765003737</v>
      </c>
      <c r="B3" s="1" t="s">
        <v>140</v>
      </c>
      <c r="C3" s="1" t="s">
        <v>156</v>
      </c>
      <c r="D3" s="1" t="s">
        <v>157</v>
      </c>
      <c r="E3" s="1" t="s">
        <v>104</v>
      </c>
      <c r="F3" s="1" t="s">
        <v>140</v>
      </c>
      <c r="G3" s="1" t="s">
        <v>143</v>
      </c>
      <c r="H3" s="1" t="s">
        <v>144</v>
      </c>
      <c r="I3" s="1" t="s">
        <v>158</v>
      </c>
      <c r="J3" s="1" t="s">
        <v>146</v>
      </c>
      <c r="K3" s="1" t="s">
        <v>158</v>
      </c>
      <c r="L3" s="1" t="s">
        <v>158</v>
      </c>
      <c r="M3" s="1" t="s">
        <v>147</v>
      </c>
      <c r="N3" s="1" t="s">
        <v>147</v>
      </c>
      <c r="O3" s="1" t="s">
        <v>148</v>
      </c>
      <c r="P3" s="1" t="s">
        <v>149</v>
      </c>
      <c r="Q3" s="1" t="s">
        <v>150</v>
      </c>
      <c r="R3" s="1" t="s">
        <v>159</v>
      </c>
      <c r="S3" s="1" t="s">
        <v>152</v>
      </c>
      <c r="T3" s="1" t="s">
        <v>153</v>
      </c>
      <c r="U3" s="1" t="s">
        <v>154</v>
      </c>
      <c r="V3" s="1" t="s">
        <v>155</v>
      </c>
    </row>
    <row r="4" s="1" customFormat="1" spans="1:22">
      <c r="A4" s="3">
        <v>999222763867899</v>
      </c>
      <c r="B4" s="1" t="s">
        <v>140</v>
      </c>
      <c r="C4" s="1" t="s">
        <v>160</v>
      </c>
      <c r="D4" s="1" t="s">
        <v>161</v>
      </c>
      <c r="E4" s="1" t="s">
        <v>99</v>
      </c>
      <c r="F4" s="1" t="s">
        <v>140</v>
      </c>
      <c r="G4" s="1" t="s">
        <v>143</v>
      </c>
      <c r="H4" s="1" t="s">
        <v>144</v>
      </c>
      <c r="I4" s="1" t="s">
        <v>162</v>
      </c>
      <c r="J4" s="1" t="s">
        <v>146</v>
      </c>
      <c r="K4" s="1" t="s">
        <v>162</v>
      </c>
      <c r="L4" s="1" t="s">
        <v>162</v>
      </c>
      <c r="M4" s="1" t="s">
        <v>147</v>
      </c>
      <c r="N4" s="1" t="s">
        <v>147</v>
      </c>
      <c r="O4" s="1" t="s">
        <v>148</v>
      </c>
      <c r="P4" s="1" t="s">
        <v>149</v>
      </c>
      <c r="Q4" s="1" t="s">
        <v>150</v>
      </c>
      <c r="R4" s="1" t="s">
        <v>163</v>
      </c>
      <c r="S4" s="1" t="s">
        <v>152</v>
      </c>
      <c r="T4" s="1" t="s">
        <v>153</v>
      </c>
      <c r="U4" s="1" t="s">
        <v>154</v>
      </c>
      <c r="V4" s="1" t="s">
        <v>155</v>
      </c>
    </row>
    <row r="5" s="1" customFormat="1" spans="1:22">
      <c r="A5" s="3">
        <v>999222761752314</v>
      </c>
      <c r="B5" s="1" t="s">
        <v>140</v>
      </c>
      <c r="C5" s="1" t="s">
        <v>164</v>
      </c>
      <c r="D5" s="1" t="s">
        <v>165</v>
      </c>
      <c r="E5" s="1" t="s">
        <v>93</v>
      </c>
      <c r="F5" s="1" t="s">
        <v>140</v>
      </c>
      <c r="G5" s="1" t="s">
        <v>143</v>
      </c>
      <c r="H5" s="1" t="s">
        <v>144</v>
      </c>
      <c r="I5" s="1" t="s">
        <v>166</v>
      </c>
      <c r="J5" s="1" t="s">
        <v>146</v>
      </c>
      <c r="K5" s="1" t="s">
        <v>166</v>
      </c>
      <c r="L5" s="1" t="s">
        <v>166</v>
      </c>
      <c r="M5" s="1" t="s">
        <v>147</v>
      </c>
      <c r="N5" s="1" t="s">
        <v>147</v>
      </c>
      <c r="O5" s="1" t="s">
        <v>148</v>
      </c>
      <c r="P5" s="1" t="s">
        <v>149</v>
      </c>
      <c r="Q5" s="1" t="s">
        <v>150</v>
      </c>
      <c r="R5" s="1" t="s">
        <v>167</v>
      </c>
      <c r="S5" s="1" t="s">
        <v>152</v>
      </c>
      <c r="T5" s="1" t="s">
        <v>153</v>
      </c>
      <c r="U5" s="1" t="s">
        <v>154</v>
      </c>
      <c r="V5" s="1" t="s">
        <v>155</v>
      </c>
    </row>
    <row r="6" s="1" customFormat="1" spans="1:22">
      <c r="A6" s="3">
        <v>999222758917103</v>
      </c>
      <c r="B6" s="1" t="s">
        <v>140</v>
      </c>
      <c r="C6" s="1" t="s">
        <v>168</v>
      </c>
      <c r="D6" s="1" t="s">
        <v>169</v>
      </c>
      <c r="E6" s="1" t="s">
        <v>87</v>
      </c>
      <c r="F6" s="1" t="s">
        <v>140</v>
      </c>
      <c r="G6" s="1" t="s">
        <v>143</v>
      </c>
      <c r="H6" s="1" t="s">
        <v>144</v>
      </c>
      <c r="I6" s="1" t="s">
        <v>170</v>
      </c>
      <c r="J6" s="1" t="s">
        <v>146</v>
      </c>
      <c r="K6" s="1" t="s">
        <v>170</v>
      </c>
      <c r="L6" s="1" t="s">
        <v>170</v>
      </c>
      <c r="M6" s="1" t="s">
        <v>147</v>
      </c>
      <c r="N6" s="1" t="s">
        <v>147</v>
      </c>
      <c r="O6" s="1" t="s">
        <v>148</v>
      </c>
      <c r="P6" s="1" t="s">
        <v>149</v>
      </c>
      <c r="Q6" s="1" t="s">
        <v>150</v>
      </c>
      <c r="R6" s="1" t="s">
        <v>171</v>
      </c>
      <c r="S6" s="1" t="s">
        <v>152</v>
      </c>
      <c r="T6" s="1" t="s">
        <v>153</v>
      </c>
      <c r="U6" s="1" t="s">
        <v>154</v>
      </c>
      <c r="V6" s="1" t="s">
        <v>155</v>
      </c>
    </row>
    <row r="7" s="1" customFormat="1" spans="1:22">
      <c r="A7" s="3">
        <v>999222758907817</v>
      </c>
      <c r="B7" s="1" t="s">
        <v>140</v>
      </c>
      <c r="C7" s="1" t="s">
        <v>172</v>
      </c>
      <c r="D7" s="1" t="s">
        <v>173</v>
      </c>
      <c r="E7" s="1" t="s">
        <v>81</v>
      </c>
      <c r="F7" s="1" t="s">
        <v>140</v>
      </c>
      <c r="G7" s="1" t="s">
        <v>143</v>
      </c>
      <c r="H7" s="1" t="s">
        <v>144</v>
      </c>
      <c r="I7" s="1" t="s">
        <v>174</v>
      </c>
      <c r="J7" s="1" t="s">
        <v>146</v>
      </c>
      <c r="K7" s="1" t="s">
        <v>174</v>
      </c>
      <c r="L7" s="1" t="s">
        <v>174</v>
      </c>
      <c r="M7" s="1" t="s">
        <v>147</v>
      </c>
      <c r="N7" s="1" t="s">
        <v>147</v>
      </c>
      <c r="O7" s="1" t="s">
        <v>148</v>
      </c>
      <c r="P7" s="1" t="s">
        <v>149</v>
      </c>
      <c r="Q7" s="1" t="s">
        <v>150</v>
      </c>
      <c r="R7" s="1" t="s">
        <v>175</v>
      </c>
      <c r="S7" s="1" t="s">
        <v>152</v>
      </c>
      <c r="T7" s="1" t="s">
        <v>153</v>
      </c>
      <c r="U7" s="1" t="s">
        <v>154</v>
      </c>
      <c r="V7" s="1" t="s">
        <v>155</v>
      </c>
    </row>
    <row r="8" s="1" customFormat="1" spans="1:22">
      <c r="A8" s="3">
        <v>999222758401571</v>
      </c>
      <c r="B8" s="1" t="s">
        <v>140</v>
      </c>
      <c r="C8" s="1" t="s">
        <v>176</v>
      </c>
      <c r="D8" s="1" t="s">
        <v>177</v>
      </c>
      <c r="E8" s="1" t="s">
        <v>178</v>
      </c>
      <c r="F8" s="1" t="s">
        <v>140</v>
      </c>
      <c r="G8" s="1" t="s">
        <v>143</v>
      </c>
      <c r="H8" s="1" t="s">
        <v>144</v>
      </c>
      <c r="I8" s="1" t="s">
        <v>179</v>
      </c>
      <c r="J8" s="1" t="s">
        <v>146</v>
      </c>
      <c r="K8" s="1" t="s">
        <v>179</v>
      </c>
      <c r="L8" s="1" t="s">
        <v>179</v>
      </c>
      <c r="M8" s="1" t="s">
        <v>147</v>
      </c>
      <c r="N8" s="1" t="s">
        <v>147</v>
      </c>
      <c r="O8" s="1" t="s">
        <v>148</v>
      </c>
      <c r="P8" s="1" t="s">
        <v>149</v>
      </c>
      <c r="Q8" s="1" t="s">
        <v>150</v>
      </c>
      <c r="R8" s="1" t="s">
        <v>180</v>
      </c>
      <c r="S8" s="1" t="s">
        <v>152</v>
      </c>
      <c r="T8" s="1" t="s">
        <v>153</v>
      </c>
      <c r="U8" s="1" t="s">
        <v>154</v>
      </c>
      <c r="V8" s="1" t="s">
        <v>155</v>
      </c>
    </row>
    <row r="9" s="1" customFormat="1" spans="1:22">
      <c r="A9" s="3">
        <v>999222753865748</v>
      </c>
      <c r="B9" s="1" t="s">
        <v>140</v>
      </c>
      <c r="C9" s="1" t="s">
        <v>181</v>
      </c>
      <c r="D9" s="1" t="s">
        <v>182</v>
      </c>
      <c r="E9" s="1" t="s">
        <v>183</v>
      </c>
      <c r="F9" s="1" t="s">
        <v>140</v>
      </c>
      <c r="G9" s="1" t="s">
        <v>143</v>
      </c>
      <c r="H9" s="1" t="s">
        <v>144</v>
      </c>
      <c r="I9" s="1" t="s">
        <v>184</v>
      </c>
      <c r="J9" s="1" t="s">
        <v>146</v>
      </c>
      <c r="K9" s="1" t="s">
        <v>184</v>
      </c>
      <c r="L9" s="1" t="s">
        <v>184</v>
      </c>
      <c r="M9" s="1" t="s">
        <v>147</v>
      </c>
      <c r="N9" s="1" t="s">
        <v>147</v>
      </c>
      <c r="O9" s="1" t="s">
        <v>148</v>
      </c>
      <c r="P9" s="1" t="s">
        <v>149</v>
      </c>
      <c r="Q9" s="1" t="s">
        <v>150</v>
      </c>
      <c r="R9" s="1" t="s">
        <v>185</v>
      </c>
      <c r="S9" s="1" t="s">
        <v>152</v>
      </c>
      <c r="T9" s="1" t="s">
        <v>153</v>
      </c>
      <c r="U9" s="1" t="s">
        <v>154</v>
      </c>
      <c r="V9" s="1" t="s">
        <v>155</v>
      </c>
    </row>
    <row r="10" s="1" customFormat="1" spans="1:22">
      <c r="A10" s="3">
        <v>999222753124701</v>
      </c>
      <c r="B10" s="1" t="s">
        <v>140</v>
      </c>
      <c r="C10" s="1" t="s">
        <v>186</v>
      </c>
      <c r="D10" s="1" t="s">
        <v>187</v>
      </c>
      <c r="E10" s="1" t="s">
        <v>188</v>
      </c>
      <c r="F10" s="1" t="s">
        <v>140</v>
      </c>
      <c r="G10" s="1" t="s">
        <v>143</v>
      </c>
      <c r="H10" s="1" t="s">
        <v>144</v>
      </c>
      <c r="I10" s="1" t="s">
        <v>189</v>
      </c>
      <c r="J10" s="1" t="s">
        <v>146</v>
      </c>
      <c r="K10" s="1" t="s">
        <v>189</v>
      </c>
      <c r="L10" s="1" t="s">
        <v>189</v>
      </c>
      <c r="M10" s="1" t="s">
        <v>147</v>
      </c>
      <c r="N10" s="1" t="s">
        <v>147</v>
      </c>
      <c r="O10" s="1" t="s">
        <v>148</v>
      </c>
      <c r="P10" s="1" t="s">
        <v>149</v>
      </c>
      <c r="Q10" s="1" t="s">
        <v>150</v>
      </c>
      <c r="R10" s="1" t="s">
        <v>190</v>
      </c>
      <c r="S10" s="1" t="s">
        <v>152</v>
      </c>
      <c r="T10" s="1" t="s">
        <v>153</v>
      </c>
      <c r="U10" s="1" t="s">
        <v>154</v>
      </c>
      <c r="V10" s="1" t="s">
        <v>155</v>
      </c>
    </row>
    <row r="11" s="1" customFormat="1" spans="1:22">
      <c r="A11" s="3">
        <v>999222740788997</v>
      </c>
      <c r="B11" s="1" t="s">
        <v>191</v>
      </c>
      <c r="C11" s="1" t="s">
        <v>192</v>
      </c>
      <c r="D11" s="1" t="s">
        <v>193</v>
      </c>
      <c r="E11" s="1" t="s">
        <v>194</v>
      </c>
      <c r="F11" s="1" t="s">
        <v>140</v>
      </c>
      <c r="G11" s="1" t="s">
        <v>143</v>
      </c>
      <c r="H11" s="1" t="s">
        <v>144</v>
      </c>
      <c r="I11" s="1" t="s">
        <v>195</v>
      </c>
      <c r="J11" s="1" t="s">
        <v>146</v>
      </c>
      <c r="K11" s="1" t="s">
        <v>195</v>
      </c>
      <c r="L11" s="1" t="s">
        <v>195</v>
      </c>
      <c r="M11" s="1" t="s">
        <v>147</v>
      </c>
      <c r="N11" s="1" t="s">
        <v>147</v>
      </c>
      <c r="O11" s="1" t="s">
        <v>148</v>
      </c>
      <c r="P11" s="1" t="s">
        <v>149</v>
      </c>
      <c r="Q11" s="1" t="s">
        <v>150</v>
      </c>
      <c r="R11" s="1" t="s">
        <v>196</v>
      </c>
      <c r="S11" s="1" t="s">
        <v>152</v>
      </c>
      <c r="T11" s="1" t="s">
        <v>153</v>
      </c>
      <c r="U11" s="1" t="s">
        <v>154</v>
      </c>
      <c r="V11" s="1" t="s">
        <v>155</v>
      </c>
    </row>
    <row r="12" s="1" customFormat="1" spans="1:22">
      <c r="A12" s="3">
        <v>999222676285397</v>
      </c>
      <c r="B12" s="1" t="s">
        <v>197</v>
      </c>
      <c r="C12" s="1" t="s">
        <v>198</v>
      </c>
      <c r="D12" s="1" t="s">
        <v>199</v>
      </c>
      <c r="E12" s="1" t="s">
        <v>200</v>
      </c>
      <c r="F12" s="1" t="s">
        <v>140</v>
      </c>
      <c r="G12" s="1" t="s">
        <v>143</v>
      </c>
      <c r="H12" s="1" t="s">
        <v>144</v>
      </c>
      <c r="I12" s="1" t="s">
        <v>201</v>
      </c>
      <c r="J12" s="1" t="s">
        <v>146</v>
      </c>
      <c r="K12" s="1" t="s">
        <v>201</v>
      </c>
      <c r="L12" s="1" t="s">
        <v>201</v>
      </c>
      <c r="M12" s="1" t="s">
        <v>147</v>
      </c>
      <c r="N12" s="1" t="s">
        <v>147</v>
      </c>
      <c r="O12" s="1" t="s">
        <v>148</v>
      </c>
      <c r="P12" s="1" t="s">
        <v>149</v>
      </c>
      <c r="Q12" s="1" t="s">
        <v>150</v>
      </c>
      <c r="R12" s="1" t="s">
        <v>202</v>
      </c>
      <c r="S12" s="1" t="s">
        <v>152</v>
      </c>
      <c r="T12" s="1" t="s">
        <v>153</v>
      </c>
      <c r="U12" s="1" t="s">
        <v>154</v>
      </c>
      <c r="V12" s="1" t="s">
        <v>155</v>
      </c>
    </row>
    <row r="13" s="1" customFormat="1" spans="1:22">
      <c r="A13" s="3">
        <v>999222574458359</v>
      </c>
      <c r="B13" s="1" t="s">
        <v>203</v>
      </c>
      <c r="C13" s="1" t="s">
        <v>204</v>
      </c>
      <c r="D13" s="1" t="s">
        <v>205</v>
      </c>
      <c r="E13" s="1" t="s">
        <v>39</v>
      </c>
      <c r="F13" s="1" t="s">
        <v>140</v>
      </c>
      <c r="G13" s="1" t="s">
        <v>143</v>
      </c>
      <c r="H13" s="1" t="s">
        <v>144</v>
      </c>
      <c r="I13" s="1" t="s">
        <v>206</v>
      </c>
      <c r="J13" s="1" t="s">
        <v>146</v>
      </c>
      <c r="K13" s="1" t="s">
        <v>206</v>
      </c>
      <c r="L13" s="1" t="s">
        <v>206</v>
      </c>
      <c r="M13" s="1" t="s">
        <v>147</v>
      </c>
      <c r="N13" s="1" t="s">
        <v>147</v>
      </c>
      <c r="O13" s="1" t="s">
        <v>148</v>
      </c>
      <c r="P13" s="1" t="s">
        <v>149</v>
      </c>
      <c r="Q13" s="1" t="s">
        <v>150</v>
      </c>
      <c r="R13" s="1" t="s">
        <v>207</v>
      </c>
      <c r="S13" s="1" t="s">
        <v>152</v>
      </c>
      <c r="T13" s="1" t="s">
        <v>153</v>
      </c>
      <c r="U13" s="1" t="s">
        <v>154</v>
      </c>
      <c r="V13" s="1" t="s">
        <v>155</v>
      </c>
    </row>
    <row r="14" s="1" customFormat="1" spans="1:22">
      <c r="A14" s="3">
        <v>999222540020026</v>
      </c>
      <c r="B14" s="1" t="s">
        <v>208</v>
      </c>
      <c r="C14" s="1" t="s">
        <v>209</v>
      </c>
      <c r="D14" s="1" t="s">
        <v>210</v>
      </c>
      <c r="E14" s="1" t="s">
        <v>31</v>
      </c>
      <c r="F14" s="1" t="s">
        <v>191</v>
      </c>
      <c r="G14" s="1" t="s">
        <v>143</v>
      </c>
      <c r="H14" s="1" t="s">
        <v>144</v>
      </c>
      <c r="I14" s="1" t="s">
        <v>211</v>
      </c>
      <c r="J14" s="1" t="s">
        <v>146</v>
      </c>
      <c r="K14" s="1" t="s">
        <v>211</v>
      </c>
      <c r="L14" s="1" t="s">
        <v>211</v>
      </c>
      <c r="M14" s="1" t="s">
        <v>147</v>
      </c>
      <c r="N14" s="1" t="s">
        <v>147</v>
      </c>
      <c r="O14" s="1" t="s">
        <v>148</v>
      </c>
      <c r="P14" s="1" t="s">
        <v>149</v>
      </c>
      <c r="Q14" s="1" t="s">
        <v>150</v>
      </c>
      <c r="R14" s="1" t="s">
        <v>212</v>
      </c>
      <c r="S14" s="1" t="s">
        <v>152</v>
      </c>
      <c r="T14" s="1" t="s">
        <v>153</v>
      </c>
      <c r="U14" s="1" t="s">
        <v>154</v>
      </c>
      <c r="V14" s="1" t="s">
        <v>155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2023-03-04T02:09:55Z</dcterms:created>
  <dcterms:modified xsi:type="dcterms:W3CDTF">2023-03-04T02:12:48Z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81C5D5F1A0DB47E2B87BE0D91439C6E5</vt:lpwstr>
  </property>
  <property fmtid="{D5CDD505-2E9C-101B-9397-08002B2CF9AE}" pid="3" name="KSOProductBuildVer">
    <vt:lpwstr>2052-11.1.0.13703</vt:lpwstr>
  </property>
</Properties>
</file>