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<sst xmlns="http://schemas.openxmlformats.org/spreadsheetml/2006/main" count="211" uniqueCount="115">
  <si>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</si>
  <si>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</si>
  <si>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</si>
  <si>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</si>
  <si>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</si>
  <si>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</si>
  <si>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</si>
  <si>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</si>
  <si>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</si>
  <si>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</si>
  <si>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</si>
  <si>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</si>
  <si>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</si>
  <si>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</si>
  <si>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</si>
  <si>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</si>
  <si>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</si>
  <si>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</si>
  <si>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</si>
  <si>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</si>
  <si>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</si>
  <si>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</si>
  <si>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</si>
  <si>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</si>
  <si>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</si>
  <si>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999222804888828	</t>
  </si>
  <si>
    <t>Ctrip</t>
  </si>
  <si>
    <t>正常</t>
  </si>
  <si>
    <t>[梅州]梅州麓湖山酒店(67856423)</t>
  </si>
  <si>
    <t>标准双床房&lt;双人入住&gt;&lt;升级特惠&gt;&lt;双早&gt;&lt;新高价值日历房套餐&gt;&lt;新酒店礼盒&gt;</t>
  </si>
  <si>
    <t>CNY</t>
  </si>
  <si>
    <t>毕英姿</t>
  </si>
  <si>
    <t>CA363230308CNY</t>
  </si>
  <si>
    <t>未提现</t>
  </si>
  <si>
    <t>携程开票</t>
  </si>
  <si>
    <t xml:space="preserve">	</t>
  </si>
  <si>
    <t xml:space="preserve">999222804965291	</t>
  </si>
  <si>
    <t>[梅州]梅州白天鹅迎宾馆(100697959)</t>
  </si>
  <si>
    <t>商务江景双床房&lt;特惠专享&gt;&lt;双人入住&gt;&lt;日历房套餐高价值&gt;&lt;双早&gt;&lt;新酒店礼盒&gt;</t>
  </si>
  <si>
    <t>黎明星,李红</t>
  </si>
  <si>
    <t xml:space="preserve">999222805231084	</t>
  </si>
  <si>
    <t>商务江景双床房&lt;超值特惠&gt;&lt;双人入住&gt;&lt;日历房套餐高价值&gt;&lt;单早&gt;&lt;新酒店礼盒&gt;</t>
  </si>
  <si>
    <t>黎明星</t>
  </si>
  <si>
    <t xml:space="preserve">999222806913032	</t>
  </si>
  <si>
    <t>商务江景大床房&lt;超值特惠&gt;&lt;双人入住&gt;&lt;日历房套餐高价值&gt;&lt;单早&gt;&lt;新酒店礼盒&gt;</t>
  </si>
  <si>
    <t>朱丹</t>
  </si>
  <si>
    <t xml:space="preserve">999222810995197	</t>
  </si>
  <si>
    <t>商务城景大床房&lt;超值特惠&gt;&lt;双人入住&gt;&lt;日历房套餐高价值&gt;&lt;单早&gt;&lt;新酒店礼盒&gt;</t>
  </si>
  <si>
    <t>施轶晖,陈怡成</t>
  </si>
  <si>
    <t xml:space="preserve">999222811624677	</t>
  </si>
  <si>
    <t>温志强</t>
  </si>
  <si>
    <t xml:space="preserve">22828004421	</t>
  </si>
  <si>
    <t>[梅州]梅州新飞腾艺术酒店(100914635)</t>
  </si>
  <si>
    <t>豪华主题双床房&lt;特惠专享&gt;&lt;双人入住&gt;&lt;无早&gt;</t>
  </si>
  <si>
    <t>许展华</t>
  </si>
  <si>
    <t xml:space="preserve">3048333	</t>
  </si>
  <si>
    <t xml:space="preserve">999222829638793	</t>
  </si>
  <si>
    <t>豪华主题大床房&lt;特惠专享&gt;&lt;双人入住&gt;&lt;无早&gt;</t>
  </si>
  <si>
    <t>宋佳伟</t>
  </si>
  <si>
    <t xml:space="preserve">3048659	</t>
  </si>
  <si>
    <t>取消</t>
  </si>
  <si>
    <t>，</t>
  </si>
  <si>
    <t>999222804888828</t>
  </si>
  <si>
    <t>202302182213430075</t>
  </si>
  <si>
    <t>手工录单
携程汇智国内</t>
  </si>
  <si>
    <t>录错代理 用错的代理生产收款单</t>
  </si>
  <si>
    <t>999222804965291</t>
  </si>
  <si>
    <t>202302182058510021</t>
  </si>
  <si>
    <t>999222805231084</t>
  </si>
  <si>
    <t>202302182110050068</t>
  </si>
  <si>
    <t>999222806913032</t>
  </si>
  <si>
    <t>202302182219010075</t>
  </si>
  <si>
    <t>999222810995197</t>
  </si>
  <si>
    <t>202302190936010073</t>
  </si>
  <si>
    <t>A230308094720481</t>
  </si>
  <si>
    <t>房集：i230308094336 2990.4元</t>
  </si>
  <si>
    <t>房集：i230308094435 266元</t>
  </si>
  <si>
    <t>手工录单携程汇智国内，录错代理，用错的代理生产收款单</t>
  </si>
  <si>
    <t>CNY / HKD 当前参考汇率: 1.122892394</t>
  </si>
  <si>
    <t>总计：3419.6 CNY/
3839.84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</si>
  <si>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</si>
  <si>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</si>
  <si>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</si>
  <si>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</si>
  <si>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</si>
  <si>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</si>
  <si>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</si>
  <si>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</si>
  <si>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</si>
  <si>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</si>
  <si>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</si>
  <si>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</si>
  <si>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</si>
  <si>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</si>
  <si>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</si>
  <si>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</si>
  <si>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</si>
  <si>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</si>
  <si>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</si>
  <si>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2023-02-20</t>
  </si>
  <si>
    <t>3048333</t>
  </si>
  <si>
    <t>梅州新飞腾艺术酒店</t>
  </si>
  <si>
    <t>2023-02-21</t>
  </si>
  <si>
    <t>退房日周结</t>
  </si>
  <si>
    <t>163.20</t>
  </si>
  <si>
    <t>RMB</t>
  </si>
  <si>
    <t>0</t>
  </si>
  <si>
    <t>0.00</t>
  </si>
  <si>
    <t>携程国内直连(DD)</t>
  </si>
  <si>
    <t>01.011249</t>
  </si>
  <si>
    <t>2023-02-20 12:24:57</t>
  </si>
  <si>
    <t>否</t>
  </si>
  <si>
    <t>汇智国际旅游发展有限公司</t>
  </si>
  <si>
    <t>直采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</si>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</sst>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14</xdr:col>
      <xdr:colOff>390525</xdr:colOff>
      <xdr:row>54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477500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44977</v>
      </c>
      <c r="G2" s="6">
        <v>44978</v>
      </c>
      <c r="H2" s="4">
        <v>1</v>
      </c>
      <c r="I2" s="4">
        <v>1</v>
      </c>
      <c r="J2" s="4">
        <v>1</v>
      </c>
      <c r="K2" s="4" t="s">
        <v>30</v>
      </c>
      <c r="L2" s="4">
        <v>266</v>
      </c>
      <c r="M2" s="4">
        <v>266</v>
      </c>
      <c r="N2" s="4" t="s">
        <v>31</v>
      </c>
      <c r="O2" s="4" t="s">
        <v>32</v>
      </c>
      <c r="P2" s="4" t="s">
        <v>33</v>
      </c>
      <c r="Q2" s="4">
        <v>0</v>
      </c>
      <c r="R2" s="7">
        <v>44975</v>
      </c>
      <c r="S2" s="6">
        <v>44993</v>
      </c>
      <c r="T2" s="4" t="s">
        <v>34</v>
      </c>
      <c r="U2" s="4">
        <v>266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44976</v>
      </c>
      <c r="G3" s="6">
        <v>44978</v>
      </c>
      <c r="H3" s="4">
        <v>2</v>
      </c>
      <c r="I3" s="4">
        <v>2</v>
      </c>
      <c r="J3" s="4">
        <v>4</v>
      </c>
      <c r="K3" s="4" t="s">
        <v>30</v>
      </c>
      <c r="L3" s="4">
        <v>1366.4</v>
      </c>
      <c r="M3" s="4">
        <v>1366.4</v>
      </c>
      <c r="N3" s="4" t="s">
        <v>39</v>
      </c>
      <c r="O3" s="4" t="s">
        <v>32</v>
      </c>
      <c r="P3" s="4" t="s">
        <v>33</v>
      </c>
      <c r="Q3" s="4">
        <v>0</v>
      </c>
      <c r="R3" s="7">
        <v>44975</v>
      </c>
      <c r="S3" s="6">
        <v>44993</v>
      </c>
      <c r="T3" s="4" t="s">
        <v>34</v>
      </c>
      <c r="U3" s="4">
        <v>1366.4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37</v>
      </c>
      <c r="E4" s="4" t="s">
        <v>41</v>
      </c>
      <c r="F4" s="6">
        <v>44976</v>
      </c>
      <c r="G4" s="6">
        <v>44978</v>
      </c>
      <c r="H4" s="4">
        <v>1</v>
      </c>
      <c r="I4" s="4">
        <v>2</v>
      </c>
      <c r="J4" s="4">
        <v>2</v>
      </c>
      <c r="K4" s="4" t="s">
        <v>30</v>
      </c>
      <c r="L4" s="4">
        <v>655.2</v>
      </c>
      <c r="M4" s="4">
        <v>655.2</v>
      </c>
      <c r="N4" s="4" t="s">
        <v>42</v>
      </c>
      <c r="O4" s="4" t="s">
        <v>32</v>
      </c>
      <c r="P4" s="4" t="s">
        <v>33</v>
      </c>
      <c r="Q4" s="4">
        <v>0</v>
      </c>
      <c r="R4" s="7">
        <v>44975</v>
      </c>
      <c r="S4" s="6">
        <v>44993</v>
      </c>
      <c r="T4" s="4" t="s">
        <v>34</v>
      </c>
      <c r="U4" s="4">
        <v>655.2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37</v>
      </c>
      <c r="E5" s="4" t="s">
        <v>44</v>
      </c>
      <c r="F5" s="6">
        <v>44977</v>
      </c>
      <c r="G5" s="6">
        <v>44978</v>
      </c>
      <c r="H5" s="4">
        <v>1</v>
      </c>
      <c r="I5" s="4">
        <v>1</v>
      </c>
      <c r="J5" s="4">
        <v>1</v>
      </c>
      <c r="K5" s="4" t="s">
        <v>30</v>
      </c>
      <c r="L5" s="4">
        <v>327.6</v>
      </c>
      <c r="M5" s="4">
        <v>327.6</v>
      </c>
      <c r="N5" s="4" t="s">
        <v>45</v>
      </c>
      <c r="O5" s="4" t="s">
        <v>32</v>
      </c>
      <c r="P5" s="4" t="s">
        <v>33</v>
      </c>
      <c r="Q5" s="4">
        <v>0</v>
      </c>
      <c r="R5" s="7">
        <v>44975</v>
      </c>
      <c r="S5" s="6">
        <v>44993</v>
      </c>
      <c r="T5" s="4" t="s">
        <v>34</v>
      </c>
      <c r="U5" s="4">
        <v>327.6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37</v>
      </c>
      <c r="E6" s="4" t="s">
        <v>47</v>
      </c>
      <c r="F6" s="6">
        <v>44977</v>
      </c>
      <c r="G6" s="6">
        <v>44978</v>
      </c>
      <c r="H6" s="4">
        <v>2</v>
      </c>
      <c r="I6" s="4">
        <v>1</v>
      </c>
      <c r="J6" s="4">
        <v>2</v>
      </c>
      <c r="K6" s="4" t="s">
        <v>30</v>
      </c>
      <c r="L6" s="4">
        <v>641.2</v>
      </c>
      <c r="M6" s="4">
        <v>641.2</v>
      </c>
      <c r="N6" s="4" t="s">
        <v>48</v>
      </c>
      <c r="O6" s="4" t="s">
        <v>32</v>
      </c>
      <c r="P6" s="4" t="s">
        <v>33</v>
      </c>
      <c r="Q6" s="4">
        <v>0</v>
      </c>
      <c r="R6" s="7">
        <v>44976</v>
      </c>
      <c r="S6" s="6">
        <v>44993</v>
      </c>
      <c r="T6" s="4" t="s">
        <v>34</v>
      </c>
      <c r="U6" s="4">
        <v>641.2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37</v>
      </c>
      <c r="E7" s="4" t="s">
        <v>44</v>
      </c>
      <c r="F7" s="6">
        <v>44977</v>
      </c>
      <c r="G7" s="6">
        <v>44978</v>
      </c>
      <c r="H7" s="4">
        <v>1</v>
      </c>
      <c r="I7" s="4">
        <v>1</v>
      </c>
      <c r="J7" s="4">
        <v>1</v>
      </c>
      <c r="K7" s="4" t="s">
        <v>30</v>
      </c>
      <c r="L7" s="4">
        <v>351</v>
      </c>
      <c r="M7" s="4">
        <v>351</v>
      </c>
      <c r="N7" s="4" t="s">
        <v>50</v>
      </c>
      <c r="O7" s="4" t="s">
        <v>32</v>
      </c>
      <c r="P7" s="4" t="s">
        <v>33</v>
      </c>
      <c r="Q7" s="4">
        <v>0</v>
      </c>
      <c r="R7" s="7">
        <v>44976</v>
      </c>
      <c r="S7" s="6">
        <v>44993</v>
      </c>
      <c r="T7" s="4" t="s">
        <v>34</v>
      </c>
      <c r="U7" s="4">
        <v>351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51</v>
      </c>
      <c r="B8" s="4" t="s">
        <v>26</v>
      </c>
      <c r="C8" s="4" t="s">
        <v>27</v>
      </c>
      <c r="D8" s="4" t="s">
        <v>52</v>
      </c>
      <c r="E8" s="4" t="s">
        <v>53</v>
      </c>
      <c r="F8" s="6">
        <v>44977</v>
      </c>
      <c r="G8" s="6">
        <v>44978</v>
      </c>
      <c r="H8" s="4">
        <v>1</v>
      </c>
      <c r="I8" s="4">
        <v>1</v>
      </c>
      <c r="J8" s="4">
        <v>1</v>
      </c>
      <c r="K8" s="4" t="s">
        <v>30</v>
      </c>
      <c r="L8" s="4">
        <v>163.2</v>
      </c>
      <c r="M8" s="4">
        <v>163.2</v>
      </c>
      <c r="N8" s="4" t="s">
        <v>54</v>
      </c>
      <c r="O8" s="4" t="s">
        <v>32</v>
      </c>
      <c r="P8" s="4" t="s">
        <v>33</v>
      </c>
      <c r="Q8" s="4">
        <v>0</v>
      </c>
      <c r="R8" s="7">
        <v>44977</v>
      </c>
      <c r="S8" s="6">
        <v>44993</v>
      </c>
      <c r="T8" s="4" t="s">
        <v>34</v>
      </c>
      <c r="U8" s="4">
        <v>163.2</v>
      </c>
      <c r="V8" s="4">
        <v>0</v>
      </c>
      <c r="W8" s="4">
        <v>0</v>
      </c>
      <c r="X8" s="4" t="s">
        <v>55</v>
      </c>
      <c r="Y8" s="4" t="s">
        <v>35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52</v>
      </c>
      <c r="E9" s="4" t="s">
        <v>57</v>
      </c>
      <c r="F9" s="6">
        <v>44977</v>
      </c>
      <c r="G9" s="6">
        <v>44978</v>
      </c>
      <c r="H9" s="4">
        <v>1</v>
      </c>
      <c r="I9" s="4">
        <v>1</v>
      </c>
      <c r="J9" s="4">
        <v>1</v>
      </c>
      <c r="K9" s="4" t="s">
        <v>30</v>
      </c>
      <c r="L9" s="4">
        <v>153</v>
      </c>
      <c r="M9" s="4">
        <v>153</v>
      </c>
      <c r="N9" s="4" t="s">
        <v>58</v>
      </c>
      <c r="O9" s="4" t="s">
        <v>32</v>
      </c>
      <c r="P9" s="4" t="s">
        <v>33</v>
      </c>
      <c r="Q9" s="4">
        <v>0</v>
      </c>
      <c r="R9" s="7">
        <v>44977</v>
      </c>
      <c r="S9" s="6">
        <v>44993</v>
      </c>
      <c r="T9" s="4" t="s">
        <v>34</v>
      </c>
      <c r="U9" s="4">
        <v>153</v>
      </c>
      <c r="V9" s="4">
        <v>0</v>
      </c>
      <c r="W9" s="4">
        <v>0</v>
      </c>
      <c r="X9" s="4" t="s">
        <v>59</v>
      </c>
      <c r="Y9" s="4" t="s">
        <v>35</v>
      </c>
    </row>
    <row r="10" s="4" customFormat="1" spans="1:25">
      <c r="A10" s="4" t="s">
        <v>49</v>
      </c>
      <c r="B10" s="4" t="s">
        <v>26</v>
      </c>
      <c r="C10" s="4" t="s">
        <v>60</v>
      </c>
      <c r="D10" s="4" t="s">
        <v>37</v>
      </c>
      <c r="E10" s="4" t="s">
        <v>44</v>
      </c>
      <c r="F10" s="6">
        <v>44977</v>
      </c>
      <c r="G10" s="6">
        <v>44978</v>
      </c>
      <c r="H10" s="4">
        <v>1</v>
      </c>
      <c r="I10" s="4">
        <v>1</v>
      </c>
      <c r="J10" s="4">
        <v>1</v>
      </c>
      <c r="K10" s="4" t="s">
        <v>30</v>
      </c>
      <c r="L10" s="4">
        <v>-351</v>
      </c>
      <c r="M10" s="4">
        <v>-351</v>
      </c>
      <c r="N10" s="4" t="s">
        <v>50</v>
      </c>
      <c r="O10" s="4" t="s">
        <v>32</v>
      </c>
      <c r="P10" s="4" t="s">
        <v>33</v>
      </c>
      <c r="Q10" s="4">
        <v>0</v>
      </c>
      <c r="R10" s="7">
        <v>44976</v>
      </c>
      <c r="S10" s="6">
        <v>44993</v>
      </c>
      <c r="T10" s="4" t="s">
        <v>34</v>
      </c>
      <c r="U10" s="4">
        <v>-351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56</v>
      </c>
      <c r="B11" s="4" t="s">
        <v>26</v>
      </c>
      <c r="C11" s="4" t="s">
        <v>60</v>
      </c>
      <c r="D11" s="4" t="s">
        <v>52</v>
      </c>
      <c r="E11" s="4" t="s">
        <v>57</v>
      </c>
      <c r="F11" s="6">
        <v>44977</v>
      </c>
      <c r="G11" s="6">
        <v>44978</v>
      </c>
      <c r="H11" s="4">
        <v>1</v>
      </c>
      <c r="I11" s="4">
        <v>1</v>
      </c>
      <c r="J11" s="4">
        <v>1</v>
      </c>
      <c r="K11" s="4" t="s">
        <v>30</v>
      </c>
      <c r="L11" s="4">
        <v>-153</v>
      </c>
      <c r="M11" s="4">
        <v>-153</v>
      </c>
      <c r="N11" s="4" t="s">
        <v>58</v>
      </c>
      <c r="O11" s="4" t="s">
        <v>32</v>
      </c>
      <c r="P11" s="4" t="s">
        <v>33</v>
      </c>
      <c r="Q11" s="4">
        <v>0</v>
      </c>
      <c r="R11" s="7">
        <v>44977</v>
      </c>
      <c r="S11" s="6">
        <v>44993</v>
      </c>
      <c r="T11" s="4" t="s">
        <v>34</v>
      </c>
      <c r="U11" s="4">
        <v>-153</v>
      </c>
      <c r="V11" s="4">
        <v>0</v>
      </c>
      <c r="W11" s="4">
        <v>0</v>
      </c>
      <c r="X11" s="4" t="s">
        <v>59</v>
      </c>
      <c r="Y1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1"/>
  <sheetViews>
    <sheetView tabSelected="1" workbookViewId="0">
      <selection activeCell="A17" sqref="A17:G21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12">
      <c r="A2" s="8" t="s">
        <v>62</v>
      </c>
      <c r="B2" s="6">
        <v>44977</v>
      </c>
      <c r="C2" s="6">
        <v>44978</v>
      </c>
      <c r="D2" s="4">
        <v>266</v>
      </c>
      <c r="E2" s="4">
        <v>266</v>
      </c>
      <c r="F2" s="9" t="s">
        <v>63</v>
      </c>
      <c r="G2" s="4">
        <f>D2-E2</f>
        <v>0</v>
      </c>
      <c r="H2" s="4" t="str">
        <f>$H$1&amp;F2</f>
        <v>，202302182213430075</v>
      </c>
      <c r="I2" s="4" t="e">
        <f>VLOOKUP(A2,HOP!A:U,21,0)</f>
        <v>#N/A</v>
      </c>
      <c r="J2" s="4">
        <v>2.18</v>
      </c>
      <c r="K2" s="4" t="s">
        <v>64</v>
      </c>
      <c r="L2" s="4" t="s">
        <v>65</v>
      </c>
    </row>
    <row r="3" s="4" customFormat="1" spans="1:10">
      <c r="A3" s="8" t="s">
        <v>66</v>
      </c>
      <c r="B3" s="6">
        <v>44976</v>
      </c>
      <c r="C3" s="6">
        <v>44978</v>
      </c>
      <c r="D3" s="4">
        <v>1366.4</v>
      </c>
      <c r="E3" s="4">
        <v>1366.4</v>
      </c>
      <c r="F3" s="9" t="s">
        <v>67</v>
      </c>
      <c r="G3" s="4">
        <f t="shared" ref="G3:G9" si="0">D3-E3</f>
        <v>0</v>
      </c>
      <c r="H3" s="4" t="str">
        <f t="shared" ref="H3:H9" si="1">$H$1&amp;F3</f>
        <v>，202302182058510021</v>
      </c>
      <c r="I3" s="4" t="e">
        <f>VLOOKUP(A3,HOP!A:U,21,0)</f>
        <v>#N/A</v>
      </c>
      <c r="J3" s="4">
        <v>2.18</v>
      </c>
    </row>
    <row r="4" s="4" customFormat="1" spans="1:10">
      <c r="A4" s="8" t="s">
        <v>68</v>
      </c>
      <c r="B4" s="6">
        <v>44976</v>
      </c>
      <c r="C4" s="6">
        <v>44978</v>
      </c>
      <c r="D4" s="4">
        <v>655.2</v>
      </c>
      <c r="E4" s="4">
        <v>655.2</v>
      </c>
      <c r="F4" s="9" t="s">
        <v>69</v>
      </c>
      <c r="G4" s="4">
        <f t="shared" si="0"/>
        <v>0</v>
      </c>
      <c r="H4" s="4" t="str">
        <f t="shared" si="1"/>
        <v>，202302182110050068</v>
      </c>
      <c r="I4" s="4" t="e">
        <f>VLOOKUP(A4,HOP!A:U,21,0)</f>
        <v>#N/A</v>
      </c>
      <c r="J4" s="4">
        <v>2.18</v>
      </c>
    </row>
    <row r="5" s="4" customFormat="1" spans="1:10">
      <c r="A5" s="8" t="s">
        <v>70</v>
      </c>
      <c r="B5" s="6">
        <v>44977</v>
      </c>
      <c r="C5" s="6">
        <v>44978</v>
      </c>
      <c r="D5" s="4">
        <v>327.6</v>
      </c>
      <c r="E5" s="4">
        <v>327.6</v>
      </c>
      <c r="F5" s="9" t="s">
        <v>71</v>
      </c>
      <c r="G5" s="4">
        <f t="shared" si="0"/>
        <v>0</v>
      </c>
      <c r="H5" s="4" t="str">
        <f t="shared" si="1"/>
        <v>，202302182219010075</v>
      </c>
      <c r="I5" s="4" t="e">
        <f>VLOOKUP(A5,HOP!A:U,21,0)</f>
        <v>#N/A</v>
      </c>
      <c r="J5" s="4">
        <v>2.18</v>
      </c>
    </row>
    <row r="6" s="4" customFormat="1" spans="1:10">
      <c r="A6" s="8" t="s">
        <v>72</v>
      </c>
      <c r="B6" s="6">
        <v>44977</v>
      </c>
      <c r="C6" s="6">
        <v>44978</v>
      </c>
      <c r="D6" s="4">
        <v>641.2</v>
      </c>
      <c r="E6" s="4">
        <v>641.2</v>
      </c>
      <c r="F6" s="9" t="s">
        <v>73</v>
      </c>
      <c r="G6" s="4">
        <f t="shared" si="0"/>
        <v>0</v>
      </c>
      <c r="H6" s="4" t="str">
        <f t="shared" si="1"/>
        <v>，202302190936010073</v>
      </c>
      <c r="I6" s="4" t="e">
        <f>VLOOKUP(A6,HOP!A:U,21,0)</f>
        <v>#N/A</v>
      </c>
      <c r="J6" s="4">
        <v>2.19</v>
      </c>
    </row>
    <row r="7" s="4" customFormat="1" hidden="1" spans="1:9">
      <c r="A7" s="5">
        <v>999222811624677</v>
      </c>
      <c r="B7" s="6">
        <v>44977</v>
      </c>
      <c r="C7" s="6">
        <v>44978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22828004421</v>
      </c>
      <c r="B8" s="6">
        <v>44977</v>
      </c>
      <c r="C8" s="6">
        <v>44978</v>
      </c>
      <c r="D8" s="4">
        <v>163.2</v>
      </c>
      <c r="E8" s="4" t="str">
        <f>VLOOKUP(A8,HOP!A:L,12,0)</f>
        <v>163.20</v>
      </c>
      <c r="F8" s="4" t="str">
        <f>VLOOKUP(A8,HOP!A:C,3,0)</f>
        <v>3048333</v>
      </c>
      <c r="G8" s="4">
        <f t="shared" si="0"/>
        <v>0</v>
      </c>
      <c r="H8" s="4" t="str">
        <f t="shared" si="1"/>
        <v>，3048333</v>
      </c>
      <c r="I8" s="4" t="str">
        <f>VLOOKUP(A8,HOP!A:U,21,0)</f>
        <v>直采</v>
      </c>
    </row>
    <row r="9" s="4" customFormat="1" hidden="1" spans="1:9">
      <c r="A9" s="5">
        <v>999222829638793</v>
      </c>
      <c r="B9" s="6">
        <v>44977</v>
      </c>
      <c r="C9" s="6">
        <v>44978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1" spans="4:4">
      <c r="D11" s="4">
        <f>SUM(D2:D10)</f>
        <v>3419.6</v>
      </c>
    </row>
    <row r="17" spans="1:4">
      <c r="A17" s="4" t="s">
        <v>74</v>
      </c>
      <c r="C17" s="4">
        <v>163.2</v>
      </c>
      <c r="D17" s="4">
        <v>183.26</v>
      </c>
    </row>
    <row r="18" spans="1:4">
      <c r="A18" s="4" t="s">
        <v>75</v>
      </c>
      <c r="C18" s="4">
        <v>2990.4</v>
      </c>
      <c r="D18" s="4">
        <v>3357.89</v>
      </c>
    </row>
    <row r="19" spans="1:5">
      <c r="A19" s="4" t="s">
        <v>76</v>
      </c>
      <c r="C19" s="4">
        <v>266</v>
      </c>
      <c r="D19" s="4">
        <v>298.69</v>
      </c>
      <c r="E19" s="4" t="s">
        <v>77</v>
      </c>
    </row>
    <row r="20" spans="1:4">
      <c r="A20" s="4" t="s">
        <v>78</v>
      </c>
      <c r="C20" s="4">
        <f>SUBTOTAL(9,C17:C19)</f>
        <v>3419.6</v>
      </c>
      <c r="D20" s="4">
        <f>SUBTOTAL(9,D17:D19)</f>
        <v>3839.84</v>
      </c>
    </row>
    <row r="21" spans="1:1">
      <c r="A21" s="4" t="s">
        <v>79</v>
      </c>
    </row>
  </sheetData>
  <autoFilter ref="A1:XFD11">
    <filterColumn colId="3">
      <filters blank="1">
        <filter val="163.2"/>
        <filter val="641.2"/>
        <filter val="655.2"/>
        <filter val="1366.4"/>
        <filter val="266"/>
        <filter val="327.6"/>
        <filter val="3419.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80</v>
      </c>
      <c r="B1" s="2" t="s">
        <v>81</v>
      </c>
      <c r="C1" s="2" t="s">
        <v>82</v>
      </c>
      <c r="D1" s="2" t="s">
        <v>83</v>
      </c>
      <c r="E1" s="2" t="s">
        <v>13</v>
      </c>
      <c r="F1" s="2" t="s">
        <v>5</v>
      </c>
      <c r="G1" s="2" t="s">
        <v>6</v>
      </c>
      <c r="H1" s="2" t="s">
        <v>84</v>
      </c>
      <c r="I1" s="2" t="s">
        <v>85</v>
      </c>
      <c r="J1" s="2" t="s">
        <v>86</v>
      </c>
      <c r="K1" s="2" t="s">
        <v>87</v>
      </c>
      <c r="L1" s="2" t="s">
        <v>88</v>
      </c>
      <c r="M1" s="2" t="s">
        <v>89</v>
      </c>
      <c r="N1" s="2" t="s">
        <v>90</v>
      </c>
      <c r="O1" s="2" t="s">
        <v>91</v>
      </c>
      <c r="P1" s="2" t="s">
        <v>92</v>
      </c>
      <c r="Q1" s="2" t="s">
        <v>93</v>
      </c>
      <c r="R1" s="2" t="s">
        <v>94</v>
      </c>
      <c r="S1" s="2" t="s">
        <v>95</v>
      </c>
      <c r="T1" s="2" t="s">
        <v>96</v>
      </c>
      <c r="U1" s="2" t="s">
        <v>97</v>
      </c>
      <c r="V1" s="2" t="s">
        <v>98</v>
      </c>
    </row>
    <row r="2" s="1" customFormat="1" spans="1:22">
      <c r="A2" s="3">
        <v>22828004421</v>
      </c>
      <c r="B2" s="1" t="s">
        <v>99</v>
      </c>
      <c r="C2" s="1" t="s">
        <v>100</v>
      </c>
      <c r="D2" s="1" t="s">
        <v>101</v>
      </c>
      <c r="E2" s="1" t="s">
        <v>54</v>
      </c>
      <c r="F2" s="1" t="s">
        <v>99</v>
      </c>
      <c r="G2" s="1" t="s">
        <v>102</v>
      </c>
      <c r="H2" s="1" t="s">
        <v>103</v>
      </c>
      <c r="I2" s="1" t="s">
        <v>104</v>
      </c>
      <c r="J2" s="1" t="s">
        <v>105</v>
      </c>
      <c r="K2" s="1" t="s">
        <v>104</v>
      </c>
      <c r="L2" s="1" t="s">
        <v>104</v>
      </c>
      <c r="M2" s="1" t="s">
        <v>106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111</v>
      </c>
      <c r="T2" s="1" t="s">
        <v>112</v>
      </c>
      <c r="U2" s="1" t="s">
        <v>113</v>
      </c>
      <c r="V2" s="1" t="s">
        <v>114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2023-03-08T01:25:29Z</dcterms:created>
  <dcterms:modified xsi:type="dcterms:W3CDTF">2023-03-08T01:48:16Z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B8BC82070A394538901C2CE65729C660</vt:lpwstr>
  </property>
  <property fmtid="{D5CDD505-2E9C-101B-9397-08002B2CF9AE}" pid="3" name="KSOProductBuildVer">
    <vt:lpwstr>2052-11.1.0.13703</vt:lpwstr>
  </property>
</Properties>
</file>