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<sst xmlns="http://schemas.openxmlformats.org/spreadsheetml/2006/main" count="121" uniqueCount="88">
  <si>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</si>
  <si>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</si>
  <si>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</si>
  <si>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</si>
  <si>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</si>
  <si>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</si>
  <si>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</si>
  <si>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</si>
  <si>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</si>
  <si>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</si>
  <si>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</si>
  <si>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</si>
  <si>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</si>
  <si>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</si>
  <si>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</si>
  <si>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</si>
  <si>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</si>
  <si>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</si>
  <si>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</si>
  <si>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</si>
  <si>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</si>
  <si>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</si>
  <si>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</si>
  <si>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</si>
  <si>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</si>
  <si>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22619472289	</t>
  </si>
  <si>
    <t>Ctrip</t>
  </si>
  <si>
    <t>正常</t>
  </si>
  <si>
    <t>[香港]香港迪士尼乐园酒店(Hong Kong Disneyland Hotel)(670103)</t>
  </si>
  <si>
    <t>豪华客房&lt;双人入住&gt;&lt;内宾&gt;&lt;预付&gt;&lt;无早&gt;</t>
  </si>
  <si>
    <t>CNY</t>
  </si>
  <si>
    <t>Wu/Mei</t>
  </si>
  <si>
    <t>CA363230309CNY</t>
  </si>
  <si>
    <t>未提现</t>
  </si>
  <si>
    <t>携程开票</t>
  </si>
  <si>
    <t xml:space="preserve">3017197	</t>
  </si>
  <si>
    <t xml:space="preserve">	</t>
  </si>
  <si>
    <t xml:space="preserve">999222820561257	</t>
  </si>
  <si>
    <t>[香港]香港丽豪酒店(Regal Riverside Hotel)(2921366)</t>
  </si>
  <si>
    <t>CHEN/TAO</t>
  </si>
  <si>
    <t xml:space="preserve">3047544	</t>
  </si>
  <si>
    <t>，</t>
  </si>
  <si>
    <t>A230309092808481</t>
  </si>
  <si>
    <t>CNY / HKD 当前参考汇率: 1.126720332</t>
  </si>
  <si>
    <t>总计：2727.77 CNY/
3073.43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</si>
  <si>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</si>
  <si>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</si>
  <si>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</si>
  <si>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</si>
  <si>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</si>
  <si>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</si>
  <si>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</si>
  <si>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</si>
  <si>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</si>
  <si>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</si>
  <si>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</si>
  <si>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</si>
  <si>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</si>
  <si>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</si>
  <si>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</si>
  <si>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</si>
  <si>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</si>
  <si>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</si>
  <si>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</si>
  <si>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</si>
  <si>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3047544</t>
  </si>
  <si>
    <t>香港丽豪酒店</t>
  </si>
  <si>
    <t>CHEN TAO</t>
  </si>
  <si>
    <t>2023-02-22</t>
  </si>
  <si>
    <t>退房日周结</t>
  </si>
  <si>
    <t>1565.26</t>
  </si>
  <si>
    <t>RMB</t>
  </si>
  <si>
    <t>0</t>
  </si>
  <si>
    <t>0.00</t>
  </si>
  <si>
    <t>携程国内直连(DD)</t>
  </si>
  <si>
    <t>01.011249</t>
  </si>
  <si>
    <t>2023-02-20 02:31:53</t>
  </si>
  <si>
    <t>否</t>
  </si>
  <si>
    <t>汇智国际旅游发展有限公司</t>
  </si>
  <si>
    <t>直连</t>
  </si>
  <si>
    <t>中国</t>
  </si>
  <si>
    <t>2023-02-09</t>
  </si>
  <si>
    <t>3017197</t>
  </si>
  <si>
    <t>香港迪士尼乐园酒店</t>
  </si>
  <si>
    <t>Wu Mei</t>
  </si>
  <si>
    <t>2023-02-21</t>
  </si>
  <si>
    <t>1162.51</t>
  </si>
  <si>
    <t>2023-02-09 16:41:14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</si>
</sst>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476250</xdr:colOff>
      <xdr:row>49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632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44978</v>
      </c>
      <c r="G2" s="6">
        <v>44979</v>
      </c>
      <c r="H2" s="4">
        <v>1</v>
      </c>
      <c r="I2" s="4">
        <v>1</v>
      </c>
      <c r="J2" s="4">
        <v>1</v>
      </c>
      <c r="K2" s="4" t="s">
        <v>30</v>
      </c>
      <c r="L2" s="4">
        <v>1162.51</v>
      </c>
      <c r="M2" s="4">
        <v>1162.51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44994</v>
      </c>
      <c r="T2" s="4" t="s">
        <v>34</v>
      </c>
      <c r="U2" s="4">
        <v>1162.51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44977</v>
      </c>
      <c r="G3" s="6">
        <v>44979</v>
      </c>
      <c r="H3" s="4">
        <v>1</v>
      </c>
      <c r="I3" s="4">
        <v>2</v>
      </c>
      <c r="J3" s="4">
        <v>2</v>
      </c>
      <c r="K3" s="4" t="s">
        <v>30</v>
      </c>
      <c r="L3" s="4">
        <v>1565.26</v>
      </c>
      <c r="M3" s="4">
        <v>1565.26</v>
      </c>
      <c r="N3" s="4" t="s">
        <v>39</v>
      </c>
      <c r="O3" s="4" t="s">
        <v>32</v>
      </c>
      <c r="P3" s="4" t="s">
        <v>33</v>
      </c>
      <c r="Q3" s="4">
        <v>0</v>
      </c>
      <c r="R3" s="7">
        <v>44977</v>
      </c>
      <c r="S3" s="6">
        <v>44994</v>
      </c>
      <c r="T3" s="4" t="s">
        <v>34</v>
      </c>
      <c r="U3" s="4">
        <v>1565.26</v>
      </c>
      <c r="V3" s="4">
        <v>0</v>
      </c>
      <c r="W3" s="4">
        <v>0</v>
      </c>
      <c r="X3" s="4" t="s">
        <v>40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22619472289</v>
      </c>
      <c r="B2" s="6">
        <v>44978</v>
      </c>
      <c r="C2" s="6">
        <v>44979</v>
      </c>
      <c r="D2" s="4">
        <v>1162.51</v>
      </c>
      <c r="E2" s="4" t="str">
        <f>VLOOKUP(A2,HOP!A:L,12,0)</f>
        <v>1162.51</v>
      </c>
      <c r="F2" s="4" t="str">
        <f>VLOOKUP(A2,HOP!A:C,3,0)</f>
        <v>3017197</v>
      </c>
      <c r="G2" s="4">
        <f>D2-E2</f>
        <v>0</v>
      </c>
      <c r="H2" s="4" t="str">
        <f>$H$1&amp;F2</f>
        <v>，3017197</v>
      </c>
      <c r="I2" s="4" t="str">
        <f>VLOOKUP(A2,HOP!A:U,21,0)</f>
        <v>直连</v>
      </c>
    </row>
    <row r="3" s="4" customFormat="1" spans="1:9">
      <c r="A3" s="5">
        <v>999222820561257</v>
      </c>
      <c r="B3" s="6">
        <v>44977</v>
      </c>
      <c r="C3" s="6">
        <v>44979</v>
      </c>
      <c r="D3" s="4">
        <v>1565.26</v>
      </c>
      <c r="E3" s="4" t="str">
        <f>VLOOKUP(A3,HOP!A:L,12,0)</f>
        <v>1565.26</v>
      </c>
      <c r="F3" s="4" t="str">
        <f>VLOOKUP(A3,HOP!A:C,3,0)</f>
        <v>3047544</v>
      </c>
      <c r="G3" s="4">
        <f>D3-E3</f>
        <v>0</v>
      </c>
      <c r="H3" s="4" t="str">
        <f>$H$1&amp;F3</f>
        <v>，3047544</v>
      </c>
      <c r="I3" s="4" t="str">
        <f>VLOOKUP(A3,HOP!A:U,21,0)</f>
        <v>直连</v>
      </c>
    </row>
    <row r="5" spans="4:4">
      <c r="D5" s="4">
        <f>SUM(D2:D4)</f>
        <v>2727.77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999222820561257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64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22619472289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68</v>
      </c>
      <c r="H3" s="1" t="s">
        <v>69</v>
      </c>
      <c r="I3" s="1" t="s">
        <v>86</v>
      </c>
      <c r="J3" s="1" t="s">
        <v>71</v>
      </c>
      <c r="K3" s="1" t="s">
        <v>86</v>
      </c>
      <c r="L3" s="1" t="s">
        <v>86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87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2023-03-09T01:21:53Z</dcterms:created>
  <dcterms:modified xsi:type="dcterms:W3CDTF">2023-03-09T01:29:13Z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7D8119A3FE1D4C20857A02454EE1E7B3</vt:lpwstr>
  </property>
  <property fmtid="{D5CDD505-2E9C-101B-9397-08002B2CF9AE}" pid="3" name="KSOProductBuildVer">
    <vt:lpwstr>2052-11.1.0.13703</vt:lpwstr>
  </property>
</Properties>
</file>