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<sst xmlns="http://schemas.openxmlformats.org/spreadsheetml/2006/main" count="351" uniqueCount="158">
  <si>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</si>
  <si>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</si>
  <si>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</si>
  <si>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</si>
  <si>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</si>
  <si>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</si>
  <si>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</si>
  <si>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</si>
  <si>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</si>
  <si>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</si>
  <si>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</si>
  <si>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</si>
  <si>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</si>
  <si>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</si>
  <si>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</si>
  <si>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</si>
  <si>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</si>
  <si>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</si>
  <si>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</si>
  <si>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</si>
  <si>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</si>
  <si>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</si>
  <si>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</si>
  <si>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</si>
  <si>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</si>
  <si>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999222740532795	</t>
  </si>
  <si>
    <t>Ctrip</t>
  </si>
  <si>
    <t>正常</t>
  </si>
  <si>
    <t>[嘉义市]嘉义HOTEL HI新民店(Hotel Hi – Xinmin)(80942313)</t>
  </si>
  <si>
    <t>商务房&lt;至多8间&gt;&lt;2人入住&gt;&lt;早餐&gt;</t>
  </si>
  <si>
    <t>CNY</t>
  </si>
  <si>
    <t>CHANGWANG/Chunmei</t>
  </si>
  <si>
    <t>CA13744230309CNY</t>
  </si>
  <si>
    <t>未提现</t>
  </si>
  <si>
    <t>携程开票</t>
  </si>
  <si>
    <t xml:space="preserve">3032620	</t>
  </si>
  <si>
    <t xml:space="preserve">	</t>
  </si>
  <si>
    <t xml:space="preserve">999222744126550	</t>
  </si>
  <si>
    <t>[合肥]全季酒店(合肥安农大地铁站店)(93876145)</t>
  </si>
  <si>
    <t>高级大床房&lt;至多8间&gt;&lt;2人入住&gt;</t>
  </si>
  <si>
    <t>刘娟</t>
  </si>
  <si>
    <t xml:space="preserve">3032780	</t>
  </si>
  <si>
    <t xml:space="preserve">R2300881109183258001	</t>
  </si>
  <si>
    <t xml:space="preserve">999222765324346	</t>
  </si>
  <si>
    <t>[安吉]全季酒店(安吉胜利西路店)(93872737)</t>
  </si>
  <si>
    <t>大床房&lt;至多8间&gt;&lt;2人入住&gt;</t>
  </si>
  <si>
    <t>高敏珊</t>
  </si>
  <si>
    <t xml:space="preserve">3036532	</t>
  </si>
  <si>
    <t xml:space="preserve">R3133001109278151001	</t>
  </si>
  <si>
    <t xml:space="preserve">999222781430971	</t>
  </si>
  <si>
    <t>[台北]台北二十轮旅店西门町馆(Swiio Hotel Ximending)(80942287)</t>
  </si>
  <si>
    <t>标准客房双人房(无窗)&lt;至多8间&gt;&lt;2人入住&gt;</t>
  </si>
  <si>
    <t>PENG/HO-CHUN,PENG/HO-CHUN</t>
  </si>
  <si>
    <t xml:space="preserve">3038972	</t>
  </si>
  <si>
    <t xml:space="preserve">999222800211124	</t>
  </si>
  <si>
    <t>[高雄]富驿商旅-高雄中华路馆(FX INN Kaohsiung)(80941628)</t>
  </si>
  <si>
    <t>时尚双床房&lt;至多8间&gt;&lt;2人入住&gt;</t>
  </si>
  <si>
    <t>Dropuljic/Daniel</t>
  </si>
  <si>
    <t xml:space="preserve">3042479	</t>
  </si>
  <si>
    <t xml:space="preserve">999222837846689	</t>
  </si>
  <si>
    <t>[广州]广州珀丽酒店(76255406)</t>
  </si>
  <si>
    <t>豪华双床房&lt;至多8间&gt;&lt;2人入住&gt;&lt;早餐&gt;</t>
  </si>
  <si>
    <t>李涛,黄小娜</t>
  </si>
  <si>
    <t xml:space="preserve">3050258	</t>
  </si>
  <si>
    <t xml:space="preserve">999222842753386	</t>
  </si>
  <si>
    <t>[锡林浩特]骏怡连锁酒店(锡林浩特维多利广场店)(92484224)</t>
  </si>
  <si>
    <t>刘朋举</t>
  </si>
  <si>
    <t xml:space="preserve">3050846	</t>
  </si>
  <si>
    <t xml:space="preserve">(THK)YD05814230221092948692;	</t>
  </si>
  <si>
    <t xml:space="preserve">999222851223669	</t>
  </si>
  <si>
    <t>[嘉义市]嘉义冠阁大饭店(Guanko Hotel)(80942355)</t>
  </si>
  <si>
    <t>经典双床间&lt;至多8间&gt;&lt;2人入住&gt;</t>
  </si>
  <si>
    <t>Luo/Mei Fang,Luo/Mei Fang</t>
  </si>
  <si>
    <t xml:space="preserve">3052011	</t>
  </si>
  <si>
    <t xml:space="preserve">999222856710609	</t>
  </si>
  <si>
    <t>[深圳]深圳前岸国际酒店(80243779)</t>
  </si>
  <si>
    <t>石文嘉</t>
  </si>
  <si>
    <t xml:space="preserve">3053205	</t>
  </si>
  <si>
    <t>，</t>
  </si>
  <si>
    <t>A230309092007481</t>
  </si>
  <si>
    <t>总计：4636元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</si>
  <si>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</si>
  <si>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</si>
  <si>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</si>
  <si>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</si>
  <si>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</si>
  <si>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</si>
  <si>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</si>
  <si>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</si>
  <si>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</si>
  <si>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</si>
  <si>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</si>
  <si>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</si>
  <si>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</si>
  <si>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</si>
  <si>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</si>
  <si>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</si>
  <si>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</si>
  <si>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</si>
  <si>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</si>
  <si>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2023-02-21</t>
  </si>
  <si>
    <t>3053205</t>
  </si>
  <si>
    <t>深圳前岸国际酒店</t>
  </si>
  <si>
    <t>2023-02-22</t>
  </si>
  <si>
    <t>退房日月结</t>
  </si>
  <si>
    <t>679.00</t>
  </si>
  <si>
    <t>RMB</t>
  </si>
  <si>
    <t>0</t>
  </si>
  <si>
    <t>0.00</t>
  </si>
  <si>
    <t>携程汇登国内直连</t>
  </si>
  <si>
    <t>01.011264</t>
  </si>
  <si>
    <t>2023-02-21 22:25:24</t>
  </si>
  <si>
    <t>否</t>
  </si>
  <si>
    <t>广州汇登信息科技有限公司</t>
  </si>
  <si>
    <t>直连</t>
  </si>
  <si>
    <t>中国</t>
  </si>
  <si>
    <t>3052011</t>
  </si>
  <si>
    <t>冠阁大饭店</t>
  </si>
  <si>
    <t>Luo Mei Fang,Luo Mei Fang</t>
  </si>
  <si>
    <t>426.00</t>
  </si>
  <si>
    <t>2023-02-21 17:15:25</t>
  </si>
  <si>
    <t>3050846</t>
  </si>
  <si>
    <t>骏怡连锁酒店(锡林浩特维多利广场店)</t>
  </si>
  <si>
    <t>93.00</t>
  </si>
  <si>
    <t>2023-02-21 09:29:50</t>
  </si>
  <si>
    <t>2023-02-20</t>
  </si>
  <si>
    <t>3050258</t>
  </si>
  <si>
    <t>广州珀丽酒店</t>
  </si>
  <si>
    <t>654.00</t>
  </si>
  <si>
    <t>2023-02-20 23:11:47</t>
  </si>
  <si>
    <t>2023-02-18</t>
  </si>
  <si>
    <t>3042479</t>
  </si>
  <si>
    <t>富驿商旅-高雄中华路馆</t>
  </si>
  <si>
    <t>Dropuljic Daniel</t>
  </si>
  <si>
    <t>2023-02-19</t>
  </si>
  <si>
    <t>825.99</t>
  </si>
  <si>
    <t>2023-02-18 15:30:18</t>
  </si>
  <si>
    <t>2023-02-17</t>
  </si>
  <si>
    <t>3038972</t>
  </si>
  <si>
    <t>台北二十轮旅店西门町馆</t>
  </si>
  <si>
    <t>PENG HO-CHUN,PENG HO-CHUN</t>
  </si>
  <si>
    <t>530.00</t>
  </si>
  <si>
    <t>2023-02-17 14:49:43</t>
  </si>
  <si>
    <t>2023-02-16</t>
  </si>
  <si>
    <t>3036532</t>
  </si>
  <si>
    <t>全季酒店(安吉胜利西路店)</t>
  </si>
  <si>
    <t>480.00</t>
  </si>
  <si>
    <t>2023-02-16 19:02:33</t>
  </si>
  <si>
    <t>2023-02-15</t>
  </si>
  <si>
    <t>3032780</t>
  </si>
  <si>
    <t>全季酒店(合肥安农大地铁站店)</t>
  </si>
  <si>
    <t>550.00</t>
  </si>
  <si>
    <t>2023-02-15 16:41:00</t>
  </si>
  <si>
    <t>3032620</t>
  </si>
  <si>
    <t>嘉义HOTEL HI新民店</t>
  </si>
  <si>
    <t>CHANGWANG Chunmei</t>
  </si>
  <si>
    <t>398.00</t>
  </si>
  <si>
    <t>2023-02-15 15:53:56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</si>
</sst>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44978</v>
      </c>
      <c r="G2" s="6">
        <v>44979</v>
      </c>
      <c r="H2" s="4">
        <v>1</v>
      </c>
      <c r="I2" s="4">
        <v>1</v>
      </c>
      <c r="J2" s="4">
        <v>1</v>
      </c>
      <c r="K2" s="4" t="s">
        <v>30</v>
      </c>
      <c r="L2" s="4">
        <v>398</v>
      </c>
      <c r="M2" s="4">
        <v>398</v>
      </c>
      <c r="N2" s="4" t="s">
        <v>31</v>
      </c>
      <c r="O2" s="4" t="s">
        <v>32</v>
      </c>
      <c r="P2" s="4" t="s">
        <v>33</v>
      </c>
      <c r="Q2" s="4">
        <v>0</v>
      </c>
      <c r="R2" s="7">
        <v>44972</v>
      </c>
      <c r="S2" s="6">
        <v>44994</v>
      </c>
      <c r="T2" s="4" t="s">
        <v>34</v>
      </c>
      <c r="U2" s="4">
        <v>398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44977</v>
      </c>
      <c r="G3" s="6">
        <v>44979</v>
      </c>
      <c r="H3" s="4">
        <v>1</v>
      </c>
      <c r="I3" s="4">
        <v>2</v>
      </c>
      <c r="J3" s="4">
        <v>2</v>
      </c>
      <c r="K3" s="4" t="s">
        <v>30</v>
      </c>
      <c r="L3" s="4">
        <v>550</v>
      </c>
      <c r="M3" s="4">
        <v>550</v>
      </c>
      <c r="N3" s="4" t="s">
        <v>40</v>
      </c>
      <c r="O3" s="4" t="s">
        <v>32</v>
      </c>
      <c r="P3" s="4" t="s">
        <v>33</v>
      </c>
      <c r="Q3" s="4">
        <v>0</v>
      </c>
      <c r="R3" s="7">
        <v>44972</v>
      </c>
      <c r="S3" s="6">
        <v>44994</v>
      </c>
      <c r="T3" s="4" t="s">
        <v>34</v>
      </c>
      <c r="U3" s="4">
        <v>550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44977</v>
      </c>
      <c r="G4" s="6">
        <v>44979</v>
      </c>
      <c r="H4" s="4">
        <v>1</v>
      </c>
      <c r="I4" s="4">
        <v>2</v>
      </c>
      <c r="J4" s="4">
        <v>2</v>
      </c>
      <c r="K4" s="4" t="s">
        <v>30</v>
      </c>
      <c r="L4" s="4">
        <v>480</v>
      </c>
      <c r="M4" s="4">
        <v>480</v>
      </c>
      <c r="N4" s="4" t="s">
        <v>46</v>
      </c>
      <c r="O4" s="4" t="s">
        <v>32</v>
      </c>
      <c r="P4" s="4" t="s">
        <v>33</v>
      </c>
      <c r="Q4" s="4">
        <v>0</v>
      </c>
      <c r="R4" s="7">
        <v>44973</v>
      </c>
      <c r="S4" s="6">
        <v>44994</v>
      </c>
      <c r="T4" s="4" t="s">
        <v>34</v>
      </c>
      <c r="U4" s="4">
        <v>480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44978</v>
      </c>
      <c r="G5" s="6">
        <v>44979</v>
      </c>
      <c r="H5" s="4">
        <v>1</v>
      </c>
      <c r="I5" s="4">
        <v>1</v>
      </c>
      <c r="J5" s="4">
        <v>1</v>
      </c>
      <c r="K5" s="4" t="s">
        <v>30</v>
      </c>
      <c r="L5" s="4">
        <v>530</v>
      </c>
      <c r="M5" s="4">
        <v>530</v>
      </c>
      <c r="N5" s="4" t="s">
        <v>52</v>
      </c>
      <c r="O5" s="4" t="s">
        <v>32</v>
      </c>
      <c r="P5" s="4" t="s">
        <v>33</v>
      </c>
      <c r="Q5" s="4">
        <v>0</v>
      </c>
      <c r="R5" s="7">
        <v>44974</v>
      </c>
      <c r="S5" s="6">
        <v>44994</v>
      </c>
      <c r="T5" s="4" t="s">
        <v>34</v>
      </c>
      <c r="U5" s="4">
        <v>530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44976</v>
      </c>
      <c r="G6" s="6">
        <v>44979</v>
      </c>
      <c r="H6" s="4">
        <v>1</v>
      </c>
      <c r="I6" s="4">
        <v>3</v>
      </c>
      <c r="J6" s="4">
        <v>3</v>
      </c>
      <c r="K6" s="4" t="s">
        <v>30</v>
      </c>
      <c r="L6" s="4">
        <v>826</v>
      </c>
      <c r="M6" s="4">
        <v>826</v>
      </c>
      <c r="N6" s="4" t="s">
        <v>57</v>
      </c>
      <c r="O6" s="4" t="s">
        <v>32</v>
      </c>
      <c r="P6" s="4" t="s">
        <v>33</v>
      </c>
      <c r="Q6" s="4">
        <v>0</v>
      </c>
      <c r="R6" s="7">
        <v>44975</v>
      </c>
      <c r="S6" s="6">
        <v>44994</v>
      </c>
      <c r="T6" s="4" t="s">
        <v>34</v>
      </c>
      <c r="U6" s="4">
        <v>826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44978</v>
      </c>
      <c r="G7" s="6">
        <v>44979</v>
      </c>
      <c r="H7" s="4">
        <v>2</v>
      </c>
      <c r="I7" s="4">
        <v>1</v>
      </c>
      <c r="J7" s="4">
        <v>2</v>
      </c>
      <c r="K7" s="4" t="s">
        <v>30</v>
      </c>
      <c r="L7" s="4">
        <v>654</v>
      </c>
      <c r="M7" s="4">
        <v>654</v>
      </c>
      <c r="N7" s="4" t="s">
        <v>62</v>
      </c>
      <c r="O7" s="4" t="s">
        <v>32</v>
      </c>
      <c r="P7" s="4" t="s">
        <v>33</v>
      </c>
      <c r="Q7" s="4">
        <v>0</v>
      </c>
      <c r="R7" s="7">
        <v>44977</v>
      </c>
      <c r="S7" s="6">
        <v>44994</v>
      </c>
      <c r="T7" s="4" t="s">
        <v>34</v>
      </c>
      <c r="U7" s="4">
        <v>654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45</v>
      </c>
      <c r="F8" s="6">
        <v>44978</v>
      </c>
      <c r="G8" s="6">
        <v>44979</v>
      </c>
      <c r="H8" s="4">
        <v>1</v>
      </c>
      <c r="I8" s="4">
        <v>1</v>
      </c>
      <c r="J8" s="4">
        <v>1</v>
      </c>
      <c r="K8" s="4" t="s">
        <v>30</v>
      </c>
      <c r="L8" s="4">
        <v>93</v>
      </c>
      <c r="M8" s="4">
        <v>93</v>
      </c>
      <c r="N8" s="4" t="s">
        <v>66</v>
      </c>
      <c r="O8" s="4" t="s">
        <v>32</v>
      </c>
      <c r="P8" s="4" t="s">
        <v>33</v>
      </c>
      <c r="Q8" s="4">
        <v>0</v>
      </c>
      <c r="R8" s="7">
        <v>44978</v>
      </c>
      <c r="S8" s="6">
        <v>44994</v>
      </c>
      <c r="T8" s="4" t="s">
        <v>34</v>
      </c>
      <c r="U8" s="4">
        <v>93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44978</v>
      </c>
      <c r="G9" s="6">
        <v>44979</v>
      </c>
      <c r="H9" s="4">
        <v>1</v>
      </c>
      <c r="I9" s="4">
        <v>1</v>
      </c>
      <c r="J9" s="4">
        <v>1</v>
      </c>
      <c r="K9" s="4" t="s">
        <v>30</v>
      </c>
      <c r="L9" s="4">
        <v>426</v>
      </c>
      <c r="M9" s="4">
        <v>426</v>
      </c>
      <c r="N9" s="4" t="s">
        <v>72</v>
      </c>
      <c r="O9" s="4" t="s">
        <v>32</v>
      </c>
      <c r="P9" s="4" t="s">
        <v>33</v>
      </c>
      <c r="Q9" s="4">
        <v>0</v>
      </c>
      <c r="R9" s="7">
        <v>44978</v>
      </c>
      <c r="S9" s="6">
        <v>44994</v>
      </c>
      <c r="T9" s="4" t="s">
        <v>34</v>
      </c>
      <c r="U9" s="4">
        <v>426</v>
      </c>
      <c r="V9" s="4">
        <v>0</v>
      </c>
      <c r="W9" s="4">
        <v>0</v>
      </c>
      <c r="X9" s="4" t="s">
        <v>73</v>
      </c>
      <c r="Y9" s="4" t="s">
        <v>36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61</v>
      </c>
      <c r="F10" s="6">
        <v>44978</v>
      </c>
      <c r="G10" s="6">
        <v>44979</v>
      </c>
      <c r="H10" s="4">
        <v>1</v>
      </c>
      <c r="I10" s="4">
        <v>1</v>
      </c>
      <c r="J10" s="4">
        <v>1</v>
      </c>
      <c r="K10" s="4" t="s">
        <v>30</v>
      </c>
      <c r="L10" s="4">
        <v>679</v>
      </c>
      <c r="M10" s="4">
        <v>679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44978</v>
      </c>
      <c r="S10" s="6">
        <v>44994</v>
      </c>
      <c r="T10" s="4" t="s">
        <v>34</v>
      </c>
      <c r="U10" s="4">
        <v>679</v>
      </c>
      <c r="V10" s="4">
        <v>0</v>
      </c>
      <c r="W10" s="4">
        <v>0</v>
      </c>
      <c r="X10" s="4" t="s">
        <v>77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5">
        <v>999222740532795</v>
      </c>
      <c r="B2" s="6">
        <v>44978</v>
      </c>
      <c r="C2" s="6">
        <v>44979</v>
      </c>
      <c r="D2" s="4">
        <v>398</v>
      </c>
      <c r="E2" s="4" t="str">
        <f>VLOOKUP(A2,HOP!A:L,12,0)</f>
        <v>398.00</v>
      </c>
      <c r="F2" s="4" t="str">
        <f>VLOOKUP(A2,HOP!A:C,3,0)</f>
        <v>3032620</v>
      </c>
      <c r="G2" s="4">
        <f>D2-E2</f>
        <v>0</v>
      </c>
      <c r="H2" s="4" t="str">
        <f>$H$1&amp;F2</f>
        <v>，3032620</v>
      </c>
      <c r="I2" s="4" t="str">
        <f>VLOOKUP(A2,HOP!A:U,21,0)</f>
        <v>直连</v>
      </c>
    </row>
    <row r="3" s="4" customFormat="1" spans="1:9">
      <c r="A3" s="5">
        <v>999222744126550</v>
      </c>
      <c r="B3" s="6">
        <v>44977</v>
      </c>
      <c r="C3" s="6">
        <v>44979</v>
      </c>
      <c r="D3" s="4">
        <v>550</v>
      </c>
      <c r="E3" s="4" t="str">
        <f>VLOOKUP(A3,HOP!A:L,12,0)</f>
        <v>550.00</v>
      </c>
      <c r="F3" s="4" t="str">
        <f>VLOOKUP(A3,HOP!A:C,3,0)</f>
        <v>3032780</v>
      </c>
      <c r="G3" s="4">
        <f t="shared" ref="G3:G10" si="0">D3-E3</f>
        <v>0</v>
      </c>
      <c r="H3" s="4" t="str">
        <f t="shared" ref="H3:H10" si="1">$H$1&amp;F3</f>
        <v>，3032780</v>
      </c>
      <c r="I3" s="4" t="str">
        <f>VLOOKUP(A3,HOP!A:U,21,0)</f>
        <v>直连</v>
      </c>
    </row>
    <row r="4" s="4" customFormat="1" spans="1:9">
      <c r="A4" s="5">
        <v>999222765324346</v>
      </c>
      <c r="B4" s="6">
        <v>44977</v>
      </c>
      <c r="C4" s="6">
        <v>44979</v>
      </c>
      <c r="D4" s="4">
        <v>480</v>
      </c>
      <c r="E4" s="4" t="str">
        <f>VLOOKUP(A4,HOP!A:L,12,0)</f>
        <v>480.00</v>
      </c>
      <c r="F4" s="4" t="str">
        <f>VLOOKUP(A4,HOP!A:C,3,0)</f>
        <v>3036532</v>
      </c>
      <c r="G4" s="4">
        <f t="shared" si="0"/>
        <v>0</v>
      </c>
      <c r="H4" s="4" t="str">
        <f t="shared" si="1"/>
        <v>，3036532</v>
      </c>
      <c r="I4" s="4" t="str">
        <f>VLOOKUP(A4,HOP!A:U,21,0)</f>
        <v>直连</v>
      </c>
    </row>
    <row r="5" s="4" customFormat="1" spans="1:9">
      <c r="A5" s="5">
        <v>999222781430971</v>
      </c>
      <c r="B5" s="6">
        <v>44978</v>
      </c>
      <c r="C5" s="6">
        <v>44979</v>
      </c>
      <c r="D5" s="4">
        <v>530</v>
      </c>
      <c r="E5" s="4" t="str">
        <f>VLOOKUP(A5,HOP!A:L,12,0)</f>
        <v>530.00</v>
      </c>
      <c r="F5" s="4" t="str">
        <f>VLOOKUP(A5,HOP!A:C,3,0)</f>
        <v>3038972</v>
      </c>
      <c r="G5" s="4">
        <f t="shared" si="0"/>
        <v>0</v>
      </c>
      <c r="H5" s="4" t="str">
        <f t="shared" si="1"/>
        <v>，3038972</v>
      </c>
      <c r="I5" s="4" t="str">
        <f>VLOOKUP(A5,HOP!A:U,21,0)</f>
        <v>直连</v>
      </c>
    </row>
    <row r="6" s="4" customFormat="1" spans="1:9">
      <c r="A6" s="5">
        <v>999222800211124</v>
      </c>
      <c r="B6" s="6">
        <v>44976</v>
      </c>
      <c r="C6" s="6">
        <v>44979</v>
      </c>
      <c r="D6" s="4">
        <v>826</v>
      </c>
      <c r="E6" s="4" t="str">
        <f>VLOOKUP(A6,HOP!A:L,12,0)</f>
        <v>825.99</v>
      </c>
      <c r="F6" s="4" t="str">
        <f>VLOOKUP(A6,HOP!A:C,3,0)</f>
        <v>3042479</v>
      </c>
      <c r="G6" s="4">
        <f t="shared" si="0"/>
        <v>0.00999999999999091</v>
      </c>
      <c r="H6" s="4" t="str">
        <f t="shared" si="1"/>
        <v>，3042479</v>
      </c>
      <c r="I6" s="4" t="str">
        <f>VLOOKUP(A6,HOP!A:U,21,0)</f>
        <v>直连</v>
      </c>
    </row>
    <row r="7" s="4" customFormat="1" spans="1:9">
      <c r="A7" s="5">
        <v>999222837846689</v>
      </c>
      <c r="B7" s="6">
        <v>44978</v>
      </c>
      <c r="C7" s="6">
        <v>44979</v>
      </c>
      <c r="D7" s="4">
        <v>654</v>
      </c>
      <c r="E7" s="4" t="str">
        <f>VLOOKUP(A7,HOP!A:L,12,0)</f>
        <v>654.00</v>
      </c>
      <c r="F7" s="4" t="str">
        <f>VLOOKUP(A7,HOP!A:C,3,0)</f>
        <v>3050258</v>
      </c>
      <c r="G7" s="4">
        <f t="shared" si="0"/>
        <v>0</v>
      </c>
      <c r="H7" s="4" t="str">
        <f t="shared" si="1"/>
        <v>，3050258</v>
      </c>
      <c r="I7" s="4" t="str">
        <f>VLOOKUP(A7,HOP!A:U,21,0)</f>
        <v>直连</v>
      </c>
    </row>
    <row r="8" s="4" customFormat="1" spans="1:9">
      <c r="A8" s="5">
        <v>999222842753386</v>
      </c>
      <c r="B8" s="6">
        <v>44978</v>
      </c>
      <c r="C8" s="6">
        <v>44979</v>
      </c>
      <c r="D8" s="4">
        <v>93</v>
      </c>
      <c r="E8" s="4" t="str">
        <f>VLOOKUP(A8,HOP!A:L,12,0)</f>
        <v>93.00</v>
      </c>
      <c r="F8" s="4" t="str">
        <f>VLOOKUP(A8,HOP!A:C,3,0)</f>
        <v>3050846</v>
      </c>
      <c r="G8" s="4">
        <f t="shared" si="0"/>
        <v>0</v>
      </c>
      <c r="H8" s="4" t="str">
        <f t="shared" si="1"/>
        <v>，3050846</v>
      </c>
      <c r="I8" s="4" t="str">
        <f>VLOOKUP(A8,HOP!A:U,21,0)</f>
        <v>直连</v>
      </c>
    </row>
    <row r="9" s="4" customFormat="1" spans="1:9">
      <c r="A9" s="5">
        <v>999222851223669</v>
      </c>
      <c r="B9" s="6">
        <v>44978</v>
      </c>
      <c r="C9" s="6">
        <v>44979</v>
      </c>
      <c r="D9" s="4">
        <v>426</v>
      </c>
      <c r="E9" s="4" t="str">
        <f>VLOOKUP(A9,HOP!A:L,12,0)</f>
        <v>426.00</v>
      </c>
      <c r="F9" s="4" t="str">
        <f>VLOOKUP(A9,HOP!A:C,3,0)</f>
        <v>3052011</v>
      </c>
      <c r="G9" s="4">
        <f t="shared" si="0"/>
        <v>0</v>
      </c>
      <c r="H9" s="4" t="str">
        <f t="shared" si="1"/>
        <v>，3052011</v>
      </c>
      <c r="I9" s="4" t="str">
        <f>VLOOKUP(A9,HOP!A:U,21,0)</f>
        <v>直连</v>
      </c>
    </row>
    <row r="10" s="4" customFormat="1" spans="1:9">
      <c r="A10" s="5">
        <v>999222856710609</v>
      </c>
      <c r="B10" s="6">
        <v>44978</v>
      </c>
      <c r="C10" s="6">
        <v>44979</v>
      </c>
      <c r="D10" s="4">
        <v>679</v>
      </c>
      <c r="E10" s="4" t="str">
        <f>VLOOKUP(A10,HOP!A:L,12,0)</f>
        <v>679.00</v>
      </c>
      <c r="F10" s="4" t="str">
        <f>VLOOKUP(A10,HOP!A:C,3,0)</f>
        <v>3053205</v>
      </c>
      <c r="G10" s="4">
        <f t="shared" si="0"/>
        <v>0</v>
      </c>
      <c r="H10" s="4" t="str">
        <f t="shared" si="1"/>
        <v>，3053205</v>
      </c>
      <c r="I10" s="4" t="str">
        <f>VLOOKUP(A10,HOP!A:U,21,0)</f>
        <v>直连</v>
      </c>
    </row>
    <row r="12" spans="4:4">
      <c r="D12" s="4">
        <f>SUM(D2:D11)</f>
        <v>4636</v>
      </c>
    </row>
    <row r="16" spans="1:1">
      <c r="A16" s="4" t="s">
        <v>79</v>
      </c>
    </row>
    <row r="17" spans="1:1">
      <c r="A17" s="4" t="s">
        <v>80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999222856710609</v>
      </c>
      <c r="B2" s="1" t="s">
        <v>100</v>
      </c>
      <c r="C2" s="1" t="s">
        <v>101</v>
      </c>
      <c r="D2" s="1" t="s">
        <v>102</v>
      </c>
      <c r="E2" s="1" t="s">
        <v>76</v>
      </c>
      <c r="F2" s="1" t="s">
        <v>100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999222851223669</v>
      </c>
      <c r="B3" s="1" t="s">
        <v>100</v>
      </c>
      <c r="C3" s="1" t="s">
        <v>116</v>
      </c>
      <c r="D3" s="1" t="s">
        <v>117</v>
      </c>
      <c r="E3" s="1" t="s">
        <v>118</v>
      </c>
      <c r="F3" s="1" t="s">
        <v>100</v>
      </c>
      <c r="G3" s="1" t="s">
        <v>103</v>
      </c>
      <c r="H3" s="1" t="s">
        <v>104</v>
      </c>
      <c r="I3" s="1" t="s">
        <v>119</v>
      </c>
      <c r="J3" s="1" t="s">
        <v>106</v>
      </c>
      <c r="K3" s="1" t="s">
        <v>119</v>
      </c>
      <c r="L3" s="1" t="s">
        <v>119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120</v>
      </c>
      <c r="S3" s="1" t="s">
        <v>112</v>
      </c>
      <c r="T3" s="1" t="s">
        <v>113</v>
      </c>
      <c r="U3" s="1" t="s">
        <v>114</v>
      </c>
      <c r="V3" s="1" t="s">
        <v>115</v>
      </c>
    </row>
    <row r="4" s="1" customFormat="1" spans="1:22">
      <c r="A4" s="3">
        <v>999222842753386</v>
      </c>
      <c r="B4" s="1" t="s">
        <v>100</v>
      </c>
      <c r="C4" s="1" t="s">
        <v>121</v>
      </c>
      <c r="D4" s="1" t="s">
        <v>122</v>
      </c>
      <c r="E4" s="1" t="s">
        <v>66</v>
      </c>
      <c r="F4" s="1" t="s">
        <v>100</v>
      </c>
      <c r="G4" s="1" t="s">
        <v>103</v>
      </c>
      <c r="H4" s="1" t="s">
        <v>104</v>
      </c>
      <c r="I4" s="1" t="s">
        <v>123</v>
      </c>
      <c r="J4" s="1" t="s">
        <v>106</v>
      </c>
      <c r="K4" s="1" t="s">
        <v>123</v>
      </c>
      <c r="L4" s="1" t="s">
        <v>123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124</v>
      </c>
      <c r="S4" s="1" t="s">
        <v>112</v>
      </c>
      <c r="T4" s="1" t="s">
        <v>113</v>
      </c>
      <c r="U4" s="1" t="s">
        <v>114</v>
      </c>
      <c r="V4" s="1" t="s">
        <v>115</v>
      </c>
    </row>
    <row r="5" s="1" customFormat="1" spans="1:22">
      <c r="A5" s="3">
        <v>999222837846689</v>
      </c>
      <c r="B5" s="1" t="s">
        <v>125</v>
      </c>
      <c r="C5" s="1" t="s">
        <v>126</v>
      </c>
      <c r="D5" s="1" t="s">
        <v>127</v>
      </c>
      <c r="E5" s="1" t="s">
        <v>62</v>
      </c>
      <c r="F5" s="1" t="s">
        <v>100</v>
      </c>
      <c r="G5" s="1" t="s">
        <v>103</v>
      </c>
      <c r="H5" s="1" t="s">
        <v>104</v>
      </c>
      <c r="I5" s="1" t="s">
        <v>128</v>
      </c>
      <c r="J5" s="1" t="s">
        <v>106</v>
      </c>
      <c r="K5" s="1" t="s">
        <v>128</v>
      </c>
      <c r="L5" s="1" t="s">
        <v>128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129</v>
      </c>
      <c r="S5" s="1" t="s">
        <v>112</v>
      </c>
      <c r="T5" s="1" t="s">
        <v>113</v>
      </c>
      <c r="U5" s="1" t="s">
        <v>114</v>
      </c>
      <c r="V5" s="1" t="s">
        <v>115</v>
      </c>
    </row>
    <row r="6" s="1" customFormat="1" spans="1:22">
      <c r="A6" s="3">
        <v>999222800211124</v>
      </c>
      <c r="B6" s="1" t="s">
        <v>130</v>
      </c>
      <c r="C6" s="1" t="s">
        <v>131</v>
      </c>
      <c r="D6" s="1" t="s">
        <v>132</v>
      </c>
      <c r="E6" s="1" t="s">
        <v>133</v>
      </c>
      <c r="F6" s="1" t="s">
        <v>134</v>
      </c>
      <c r="G6" s="1" t="s">
        <v>103</v>
      </c>
      <c r="H6" s="1" t="s">
        <v>104</v>
      </c>
      <c r="I6" s="1" t="s">
        <v>135</v>
      </c>
      <c r="J6" s="1" t="s">
        <v>106</v>
      </c>
      <c r="K6" s="1" t="s">
        <v>135</v>
      </c>
      <c r="L6" s="1" t="s">
        <v>135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136</v>
      </c>
      <c r="S6" s="1" t="s">
        <v>112</v>
      </c>
      <c r="T6" s="1" t="s">
        <v>113</v>
      </c>
      <c r="U6" s="1" t="s">
        <v>114</v>
      </c>
      <c r="V6" s="1" t="s">
        <v>115</v>
      </c>
    </row>
    <row r="7" s="1" customFormat="1" spans="1:22">
      <c r="A7" s="3">
        <v>999222781430971</v>
      </c>
      <c r="B7" s="1" t="s">
        <v>137</v>
      </c>
      <c r="C7" s="1" t="s">
        <v>138</v>
      </c>
      <c r="D7" s="1" t="s">
        <v>139</v>
      </c>
      <c r="E7" s="1" t="s">
        <v>140</v>
      </c>
      <c r="F7" s="1" t="s">
        <v>100</v>
      </c>
      <c r="G7" s="1" t="s">
        <v>103</v>
      </c>
      <c r="H7" s="1" t="s">
        <v>104</v>
      </c>
      <c r="I7" s="1" t="s">
        <v>141</v>
      </c>
      <c r="J7" s="1" t="s">
        <v>106</v>
      </c>
      <c r="K7" s="1" t="s">
        <v>141</v>
      </c>
      <c r="L7" s="1" t="s">
        <v>141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142</v>
      </c>
      <c r="S7" s="1" t="s">
        <v>112</v>
      </c>
      <c r="T7" s="1" t="s">
        <v>113</v>
      </c>
      <c r="U7" s="1" t="s">
        <v>114</v>
      </c>
      <c r="V7" s="1" t="s">
        <v>115</v>
      </c>
    </row>
    <row r="8" s="1" customFormat="1" spans="1:22">
      <c r="A8" s="3">
        <v>999222765324346</v>
      </c>
      <c r="B8" s="1" t="s">
        <v>143</v>
      </c>
      <c r="C8" s="1" t="s">
        <v>144</v>
      </c>
      <c r="D8" s="1" t="s">
        <v>145</v>
      </c>
      <c r="E8" s="1" t="s">
        <v>46</v>
      </c>
      <c r="F8" s="1" t="s">
        <v>125</v>
      </c>
      <c r="G8" s="1" t="s">
        <v>103</v>
      </c>
      <c r="H8" s="1" t="s">
        <v>104</v>
      </c>
      <c r="I8" s="1" t="s">
        <v>146</v>
      </c>
      <c r="J8" s="1" t="s">
        <v>106</v>
      </c>
      <c r="K8" s="1" t="s">
        <v>146</v>
      </c>
      <c r="L8" s="1" t="s">
        <v>146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147</v>
      </c>
      <c r="S8" s="1" t="s">
        <v>112</v>
      </c>
      <c r="T8" s="1" t="s">
        <v>113</v>
      </c>
      <c r="U8" s="1" t="s">
        <v>114</v>
      </c>
      <c r="V8" s="1" t="s">
        <v>115</v>
      </c>
    </row>
    <row r="9" s="1" customFormat="1" spans="1:22">
      <c r="A9" s="3">
        <v>999222744126550</v>
      </c>
      <c r="B9" s="1" t="s">
        <v>148</v>
      </c>
      <c r="C9" s="1" t="s">
        <v>149</v>
      </c>
      <c r="D9" s="1" t="s">
        <v>150</v>
      </c>
      <c r="E9" s="1" t="s">
        <v>40</v>
      </c>
      <c r="F9" s="1" t="s">
        <v>125</v>
      </c>
      <c r="G9" s="1" t="s">
        <v>103</v>
      </c>
      <c r="H9" s="1" t="s">
        <v>104</v>
      </c>
      <c r="I9" s="1" t="s">
        <v>151</v>
      </c>
      <c r="J9" s="1" t="s">
        <v>106</v>
      </c>
      <c r="K9" s="1" t="s">
        <v>151</v>
      </c>
      <c r="L9" s="1" t="s">
        <v>151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110</v>
      </c>
      <c r="R9" s="1" t="s">
        <v>152</v>
      </c>
      <c r="S9" s="1" t="s">
        <v>112</v>
      </c>
      <c r="T9" s="1" t="s">
        <v>113</v>
      </c>
      <c r="U9" s="1" t="s">
        <v>114</v>
      </c>
      <c r="V9" s="1" t="s">
        <v>115</v>
      </c>
    </row>
    <row r="10" s="1" customFormat="1" spans="1:22">
      <c r="A10" s="3">
        <v>999222740532795</v>
      </c>
      <c r="B10" s="1" t="s">
        <v>148</v>
      </c>
      <c r="C10" s="1" t="s">
        <v>153</v>
      </c>
      <c r="D10" s="1" t="s">
        <v>154</v>
      </c>
      <c r="E10" s="1" t="s">
        <v>155</v>
      </c>
      <c r="F10" s="1" t="s">
        <v>100</v>
      </c>
      <c r="G10" s="1" t="s">
        <v>103</v>
      </c>
      <c r="H10" s="1" t="s">
        <v>104</v>
      </c>
      <c r="I10" s="1" t="s">
        <v>156</v>
      </c>
      <c r="J10" s="1" t="s">
        <v>106</v>
      </c>
      <c r="K10" s="1" t="s">
        <v>156</v>
      </c>
      <c r="L10" s="1" t="s">
        <v>156</v>
      </c>
      <c r="M10" s="1" t="s">
        <v>107</v>
      </c>
      <c r="N10" s="1" t="s">
        <v>107</v>
      </c>
      <c r="O10" s="1" t="s">
        <v>108</v>
      </c>
      <c r="P10" s="1" t="s">
        <v>109</v>
      </c>
      <c r="Q10" s="1" t="s">
        <v>110</v>
      </c>
      <c r="R10" s="1" t="s">
        <v>157</v>
      </c>
      <c r="S10" s="1" t="s">
        <v>112</v>
      </c>
      <c r="T10" s="1" t="s">
        <v>113</v>
      </c>
      <c r="U10" s="1" t="s">
        <v>114</v>
      </c>
      <c r="V10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2023-03-09T01:15:08Z</dcterms:created>
  <dcterms:modified xsi:type="dcterms:W3CDTF">2023-03-09T01:21:14Z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1DDC0A1348BF43E8B6050E294E12679E</vt:lpwstr>
  </property>
  <property fmtid="{D5CDD505-2E9C-101B-9397-08002B2CF9AE}" pid="3" name="KSOProductBuildVer">
    <vt:lpwstr>2052-11.1.0.13703</vt:lpwstr>
  </property>
</Properties>
</file>