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<sst xmlns="http://schemas.openxmlformats.org/spreadsheetml/2006/main" count="154" uniqueCount="103">
  <si>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</si>
  <si>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</si>
  <si>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</si>
  <si>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</si>
  <si>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</si>
  <si>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</si>
  <si>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</si>
  <si>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</si>
  <si>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</si>
  <si>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</si>
  <si>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</si>
  <si>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</si>
  <si>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</si>
  <si>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</si>
  <si>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</si>
  <si>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</si>
  <si>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</si>
  <si>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</si>
  <si>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</si>
  <si>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</si>
  <si>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</si>
  <si>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</si>
  <si>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</si>
  <si>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</si>
  <si>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</si>
  <si>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999222256576514	</t>
  </si>
  <si>
    <t>Ctrip</t>
  </si>
  <si>
    <t>正常</t>
  </si>
  <si>
    <t>[普吉岛]芭东南滩欢乐鸿居酒店(Homm Bliss Southbeach Patong)(37201737)</t>
  </si>
  <si>
    <t>高级海景房&lt;2人入住&gt;&lt;不退款&gt;</t>
  </si>
  <si>
    <t>USD</t>
  </si>
  <si>
    <t>Bride/Raymond</t>
  </si>
  <si>
    <t>CA5326230309USD</t>
  </si>
  <si>
    <t>未提现</t>
  </si>
  <si>
    <t>携程开票</t>
  </si>
  <si>
    <t xml:space="preserve">2959275	</t>
  </si>
  <si>
    <t xml:space="preserve">	</t>
  </si>
  <si>
    <t xml:space="preserve">999223002353990	</t>
  </si>
  <si>
    <t>[梳邦再也]双威主题乐园酒店(Sunway Lagoon Hotel)(39663959)</t>
  </si>
  <si>
    <t>豪华加大客房&lt;2人入住&gt;&lt;不退款&gt;</t>
  </si>
  <si>
    <t>KEH/SONG LIN</t>
  </si>
  <si>
    <t xml:space="preserve">3088429	</t>
  </si>
  <si>
    <t xml:space="preserve">259719270	</t>
  </si>
  <si>
    <t xml:space="preserve">999223012874268	</t>
  </si>
  <si>
    <t>ZHOU/ANGEL</t>
  </si>
  <si>
    <t xml:space="preserve">3093045	</t>
  </si>
  <si>
    <t xml:space="preserve">259921543	</t>
  </si>
  <si>
    <t>，</t>
  </si>
  <si>
    <t>A230309102915481</t>
  </si>
  <si>
    <t>USD / HKD 当前参考汇率: 7.84985</t>
  </si>
  <si>
    <t>总计:636 USD/
4992.5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</si>
  <si>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</si>
  <si>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</si>
  <si>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</si>
  <si>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</si>
  <si>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</si>
  <si>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</si>
  <si>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</si>
  <si>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</si>
  <si>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</si>
  <si>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</si>
  <si>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</si>
  <si>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</si>
  <si>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</si>
  <si>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</si>
  <si>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</si>
  <si>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</si>
  <si>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</si>
  <si>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</si>
  <si>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</si>
  <si>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2023-03-04</t>
  </si>
  <si>
    <t>3093045</t>
  </si>
  <si>
    <t>双威克里奥酒店</t>
  </si>
  <si>
    <t>ZHOU ANGEL</t>
  </si>
  <si>
    <t>2023-03-05</t>
  </si>
  <si>
    <t>2023-03-06</t>
  </si>
  <si>
    <t>退房日周结</t>
  </si>
  <si>
    <t>533.47</t>
  </si>
  <si>
    <t>77.00</t>
  </si>
  <si>
    <t>0</t>
  </si>
  <si>
    <t>0.00</t>
  </si>
  <si>
    <t>携程盛景国际直连</t>
  </si>
  <si>
    <t>01.010677</t>
  </si>
  <si>
    <t>2023-03-05 10:37:40</t>
  </si>
  <si>
    <t>否</t>
  </si>
  <si>
    <t>汇智国际旅游发展有限公司</t>
  </si>
  <si>
    <t>直采</t>
  </si>
  <si>
    <t>马来西亚</t>
  </si>
  <si>
    <t>2023-03-03</t>
  </si>
  <si>
    <t>3088429</t>
  </si>
  <si>
    <t>KEH SONG LIN</t>
  </si>
  <si>
    <t>1067.88</t>
  </si>
  <si>
    <t>154.00</t>
  </si>
  <si>
    <t>2023-03-04 14:28:39</t>
  </si>
  <si>
    <t>2023-01-18</t>
  </si>
  <si>
    <t>2959275</t>
  </si>
  <si>
    <t>Homm布利斯南海滩巴东酒店(SHA Extra Plus)</t>
  </si>
  <si>
    <t>Bride Raymond</t>
  </si>
  <si>
    <t>2023-03-01</t>
  </si>
  <si>
    <t>2750.72</t>
  </si>
  <si>
    <t>405.00</t>
  </si>
  <si>
    <t>2023-01-18 12:08:19</t>
  </si>
  <si>
    <t>泰国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</si>
</sst>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14</xdr:col>
      <xdr:colOff>552450</xdr:colOff>
      <xdr:row>45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71750"/>
          <a:ext cx="10487025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44986</v>
      </c>
      <c r="G2" s="6">
        <v>44991</v>
      </c>
      <c r="H2" s="4">
        <v>1</v>
      </c>
      <c r="I2" s="4">
        <v>5</v>
      </c>
      <c r="J2" s="4">
        <v>5</v>
      </c>
      <c r="K2" s="4" t="s">
        <v>30</v>
      </c>
      <c r="L2" s="4">
        <v>405</v>
      </c>
      <c r="M2" s="4">
        <v>405</v>
      </c>
      <c r="N2" s="4" t="s">
        <v>31</v>
      </c>
      <c r="O2" s="4" t="s">
        <v>32</v>
      </c>
      <c r="P2" s="4" t="s">
        <v>33</v>
      </c>
      <c r="Q2" s="4">
        <v>0</v>
      </c>
      <c r="R2" s="7">
        <v>44944</v>
      </c>
      <c r="S2" s="6">
        <v>44994</v>
      </c>
      <c r="T2" s="4" t="s">
        <v>34</v>
      </c>
      <c r="U2" s="4">
        <v>405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44989</v>
      </c>
      <c r="G3" s="6">
        <v>44991</v>
      </c>
      <c r="H3" s="4">
        <v>1</v>
      </c>
      <c r="I3" s="4">
        <v>2</v>
      </c>
      <c r="J3" s="4">
        <v>2</v>
      </c>
      <c r="K3" s="4" t="s">
        <v>30</v>
      </c>
      <c r="L3" s="4">
        <v>154</v>
      </c>
      <c r="M3" s="4">
        <v>154</v>
      </c>
      <c r="N3" s="4" t="s">
        <v>40</v>
      </c>
      <c r="O3" s="4" t="s">
        <v>32</v>
      </c>
      <c r="P3" s="4" t="s">
        <v>33</v>
      </c>
      <c r="Q3" s="4">
        <v>0</v>
      </c>
      <c r="R3" s="7">
        <v>44988</v>
      </c>
      <c r="S3" s="6">
        <v>44994</v>
      </c>
      <c r="T3" s="4" t="s">
        <v>34</v>
      </c>
      <c r="U3" s="4">
        <v>154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44990</v>
      </c>
      <c r="G4" s="6">
        <v>44991</v>
      </c>
      <c r="H4" s="4">
        <v>1</v>
      </c>
      <c r="I4" s="4">
        <v>1</v>
      </c>
      <c r="J4" s="4">
        <v>1</v>
      </c>
      <c r="K4" s="4" t="s">
        <v>30</v>
      </c>
      <c r="L4" s="4">
        <v>77</v>
      </c>
      <c r="M4" s="4">
        <v>77</v>
      </c>
      <c r="N4" s="4" t="s">
        <v>44</v>
      </c>
      <c r="O4" s="4" t="s">
        <v>32</v>
      </c>
      <c r="P4" s="4" t="s">
        <v>33</v>
      </c>
      <c r="Q4" s="4">
        <v>0</v>
      </c>
      <c r="R4" s="7">
        <v>44989</v>
      </c>
      <c r="S4" s="6">
        <v>44994</v>
      </c>
      <c r="T4" s="4" t="s">
        <v>34</v>
      </c>
      <c r="U4" s="4">
        <v>77</v>
      </c>
      <c r="V4" s="4">
        <v>0</v>
      </c>
      <c r="W4" s="4">
        <v>0</v>
      </c>
      <c r="X4" s="4" t="s">
        <v>45</v>
      </c>
      <c r="Y4" s="4" t="s">
        <v>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H11" sqref="H11"/>
    </sheetView>
  </sheetViews>
  <sheetFormatPr defaultColWidth="9" defaultRowHeight="13.5"/>
  <cols>
    <col min="1" max="1" width="12.625" style="4"/>
    <col min="2" max="3" width="9.375" style="4"/>
    <col min="4" max="1635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47</v>
      </c>
    </row>
    <row r="2" s="4" customFormat="1" spans="1:9">
      <c r="A2" s="5">
        <v>999222256576514</v>
      </c>
      <c r="B2" s="6">
        <v>44986</v>
      </c>
      <c r="C2" s="6">
        <v>44991</v>
      </c>
      <c r="D2" s="4">
        <v>405</v>
      </c>
      <c r="E2" s="4" t="str">
        <f>VLOOKUP(A2,HOP!A:L,12,0)</f>
        <v>405.00</v>
      </c>
      <c r="F2" s="4" t="str">
        <f>VLOOKUP(A2,HOP!A:C,3,0)</f>
        <v>2959275</v>
      </c>
      <c r="G2" s="4">
        <f>D2-E2</f>
        <v>0</v>
      </c>
      <c r="H2" s="4" t="str">
        <f>$H$1&amp;F2</f>
        <v>，2959275</v>
      </c>
      <c r="I2" s="4" t="str">
        <f>VLOOKUP(A2,HOP!A:U,21,0)</f>
        <v>直采</v>
      </c>
    </row>
    <row r="3" s="4" customFormat="1" spans="1:9">
      <c r="A3" s="5">
        <v>999223002353990</v>
      </c>
      <c r="B3" s="6">
        <v>44989</v>
      </c>
      <c r="C3" s="6">
        <v>44991</v>
      </c>
      <c r="D3" s="4">
        <v>154</v>
      </c>
      <c r="E3" s="4" t="str">
        <f>VLOOKUP(A3,HOP!A:L,12,0)</f>
        <v>154.00</v>
      </c>
      <c r="F3" s="4" t="str">
        <f>VLOOKUP(A3,HOP!A:C,3,0)</f>
        <v>3088429</v>
      </c>
      <c r="G3" s="4">
        <f>D3-E3</f>
        <v>0</v>
      </c>
      <c r="H3" s="4" t="str">
        <f>$H$1&amp;F3</f>
        <v>，3088429</v>
      </c>
      <c r="I3" s="4" t="str">
        <f>VLOOKUP(A3,HOP!A:U,21,0)</f>
        <v>直采</v>
      </c>
    </row>
    <row r="4" s="4" customFormat="1" spans="1:9">
      <c r="A4" s="5">
        <v>999223012874268</v>
      </c>
      <c r="B4" s="6">
        <v>44990</v>
      </c>
      <c r="C4" s="6">
        <v>44991</v>
      </c>
      <c r="D4" s="4">
        <v>77</v>
      </c>
      <c r="E4" s="4" t="str">
        <f>VLOOKUP(A4,HOP!A:L,12,0)</f>
        <v>77.00</v>
      </c>
      <c r="F4" s="4" t="str">
        <f>VLOOKUP(A4,HOP!A:C,3,0)</f>
        <v>3093045</v>
      </c>
      <c r="G4" s="4">
        <f>D4-E4</f>
        <v>0</v>
      </c>
      <c r="H4" s="4" t="str">
        <f>$H$1&amp;F4</f>
        <v>，3093045</v>
      </c>
      <c r="I4" s="4" t="str">
        <f>VLOOKUP(A4,HOP!A:U,21,0)</f>
        <v>直采</v>
      </c>
    </row>
    <row r="6" spans="4:4">
      <c r="D6" s="4">
        <f>SUM(D2:D5)</f>
        <v>636</v>
      </c>
    </row>
    <row r="10" spans="1:1">
      <c r="A10" s="4" t="s">
        <v>48</v>
      </c>
    </row>
    <row r="11" spans="1:1">
      <c r="A11" s="4" t="s">
        <v>49</v>
      </c>
    </row>
    <row r="12" spans="1:1">
      <c r="A12" s="4" t="s">
        <v>50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51</v>
      </c>
      <c r="B1" s="2" t="s">
        <v>52</v>
      </c>
      <c r="C1" s="2" t="s">
        <v>53</v>
      </c>
      <c r="D1" s="2" t="s">
        <v>54</v>
      </c>
      <c r="E1" s="2" t="s">
        <v>13</v>
      </c>
      <c r="F1" s="2" t="s">
        <v>5</v>
      </c>
      <c r="G1" s="2" t="s">
        <v>6</v>
      </c>
      <c r="H1" s="2" t="s">
        <v>55</v>
      </c>
      <c r="I1" s="2" t="s">
        <v>56</v>
      </c>
      <c r="J1" s="2" t="s">
        <v>57</v>
      </c>
      <c r="K1" s="2" t="s">
        <v>58</v>
      </c>
      <c r="L1" s="2" t="s">
        <v>59</v>
      </c>
      <c r="M1" s="2" t="s">
        <v>60</v>
      </c>
      <c r="N1" s="2" t="s">
        <v>61</v>
      </c>
      <c r="O1" s="2" t="s">
        <v>62</v>
      </c>
      <c r="P1" s="2" t="s">
        <v>63</v>
      </c>
      <c r="Q1" s="2" t="s">
        <v>64</v>
      </c>
      <c r="R1" s="2" t="s">
        <v>65</v>
      </c>
      <c r="S1" s="2" t="s">
        <v>66</v>
      </c>
      <c r="T1" s="2" t="s">
        <v>67</v>
      </c>
      <c r="U1" s="2" t="s">
        <v>68</v>
      </c>
      <c r="V1" s="2" t="s">
        <v>69</v>
      </c>
    </row>
    <row r="2" s="1" customFormat="1" spans="1:22">
      <c r="A2" s="3">
        <v>999223012874268</v>
      </c>
      <c r="B2" s="1" t="s">
        <v>70</v>
      </c>
      <c r="C2" s="1" t="s">
        <v>71</v>
      </c>
      <c r="D2" s="1" t="s">
        <v>72</v>
      </c>
      <c r="E2" s="1" t="s">
        <v>73</v>
      </c>
      <c r="F2" s="1" t="s">
        <v>74</v>
      </c>
      <c r="G2" s="1" t="s">
        <v>75</v>
      </c>
      <c r="H2" s="1" t="s">
        <v>76</v>
      </c>
      <c r="I2" s="1" t="s">
        <v>77</v>
      </c>
      <c r="J2" s="1" t="s">
        <v>30</v>
      </c>
      <c r="K2" s="1" t="s">
        <v>78</v>
      </c>
      <c r="L2" s="1" t="s">
        <v>78</v>
      </c>
      <c r="M2" s="1" t="s">
        <v>79</v>
      </c>
      <c r="N2" s="1" t="s">
        <v>79</v>
      </c>
      <c r="O2" s="1" t="s">
        <v>80</v>
      </c>
      <c r="P2" s="1" t="s">
        <v>81</v>
      </c>
      <c r="Q2" s="1" t="s">
        <v>82</v>
      </c>
      <c r="R2" s="1" t="s">
        <v>83</v>
      </c>
      <c r="S2" s="1" t="s">
        <v>84</v>
      </c>
      <c r="T2" s="1" t="s">
        <v>85</v>
      </c>
      <c r="U2" s="1" t="s">
        <v>86</v>
      </c>
      <c r="V2" s="1" t="s">
        <v>87</v>
      </c>
    </row>
    <row r="3" s="1" customFormat="1" spans="1:22">
      <c r="A3" s="3">
        <v>999223002353990</v>
      </c>
      <c r="B3" s="1" t="s">
        <v>88</v>
      </c>
      <c r="C3" s="1" t="s">
        <v>89</v>
      </c>
      <c r="D3" s="1" t="s">
        <v>72</v>
      </c>
      <c r="E3" s="1" t="s">
        <v>90</v>
      </c>
      <c r="F3" s="1" t="s">
        <v>70</v>
      </c>
      <c r="G3" s="1" t="s">
        <v>75</v>
      </c>
      <c r="H3" s="1" t="s">
        <v>76</v>
      </c>
      <c r="I3" s="1" t="s">
        <v>91</v>
      </c>
      <c r="J3" s="1" t="s">
        <v>30</v>
      </c>
      <c r="K3" s="1" t="s">
        <v>92</v>
      </c>
      <c r="L3" s="1" t="s">
        <v>92</v>
      </c>
      <c r="M3" s="1" t="s">
        <v>79</v>
      </c>
      <c r="N3" s="1" t="s">
        <v>79</v>
      </c>
      <c r="O3" s="1" t="s">
        <v>80</v>
      </c>
      <c r="P3" s="1" t="s">
        <v>81</v>
      </c>
      <c r="Q3" s="1" t="s">
        <v>82</v>
      </c>
      <c r="R3" s="1" t="s">
        <v>93</v>
      </c>
      <c r="S3" s="1" t="s">
        <v>84</v>
      </c>
      <c r="T3" s="1" t="s">
        <v>85</v>
      </c>
      <c r="U3" s="1" t="s">
        <v>86</v>
      </c>
      <c r="V3" s="1" t="s">
        <v>87</v>
      </c>
    </row>
    <row r="4" s="1" customFormat="1" spans="1:22">
      <c r="A4" s="3">
        <v>999222256576514</v>
      </c>
      <c r="B4" s="1" t="s">
        <v>94</v>
      </c>
      <c r="C4" s="1" t="s">
        <v>95</v>
      </c>
      <c r="D4" s="1" t="s">
        <v>96</v>
      </c>
      <c r="E4" s="1" t="s">
        <v>97</v>
      </c>
      <c r="F4" s="1" t="s">
        <v>98</v>
      </c>
      <c r="G4" s="1" t="s">
        <v>75</v>
      </c>
      <c r="H4" s="1" t="s">
        <v>76</v>
      </c>
      <c r="I4" s="1" t="s">
        <v>99</v>
      </c>
      <c r="J4" s="1" t="s">
        <v>30</v>
      </c>
      <c r="K4" s="1" t="s">
        <v>100</v>
      </c>
      <c r="L4" s="1" t="s">
        <v>100</v>
      </c>
      <c r="M4" s="1" t="s">
        <v>79</v>
      </c>
      <c r="N4" s="1" t="s">
        <v>79</v>
      </c>
      <c r="O4" s="1" t="s">
        <v>80</v>
      </c>
      <c r="P4" s="1" t="s">
        <v>81</v>
      </c>
      <c r="Q4" s="1" t="s">
        <v>82</v>
      </c>
      <c r="R4" s="1" t="s">
        <v>101</v>
      </c>
      <c r="S4" s="1" t="s">
        <v>84</v>
      </c>
      <c r="T4" s="1" t="s">
        <v>85</v>
      </c>
      <c r="U4" s="1" t="s">
        <v>86</v>
      </c>
      <c r="V4" s="1" t="s">
        <v>102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2023-03-09T02:10:58Z</dcterms:created>
  <dcterms:modified xsi:type="dcterms:W3CDTF">2023-03-09T02:33:12Z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CFDB14B4A0F84FE1A076D9C4CC638FEF</vt:lpwstr>
  </property>
  <property fmtid="{D5CDD505-2E9C-101B-9397-08002B2CF9AE}" pid="3" name="KSOProductBuildVer">
    <vt:lpwstr>2052-11.1.0.13703</vt:lpwstr>
  </property>
</Properties>
</file>