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<sst xmlns="http://schemas.openxmlformats.org/spreadsheetml/2006/main" count="351" uniqueCount="160">
  <si>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</si>
  <si>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</si>
  <si>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</si>
  <si>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</si>
  <si>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</si>
  <si>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</si>
  <si>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</si>
  <si>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</si>
  <si>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</si>
  <si>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</si>
  <si>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</si>
  <si>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</si>
  <si>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</si>
  <si>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</si>
  <si>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</si>
  <si>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</si>
  <si>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</si>
  <si>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</si>
  <si>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</si>
  <si>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</si>
  <si>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</si>
  <si>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</si>
  <si>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</si>
  <si>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</si>
  <si>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</si>
  <si>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999222565647282	</t>
  </si>
  <si>
    <t>Ctrip</t>
  </si>
  <si>
    <t>正常</t>
  </si>
  <si>
    <t>[台南]台南富信大饭店(Fushin Hotel Tainan)(80941618)</t>
  </si>
  <si>
    <t>雅致三人房&lt;至多8间&gt;&lt;2人入住&gt;&lt;早餐&gt;</t>
  </si>
  <si>
    <t>CNY</t>
  </si>
  <si>
    <t>Der Viegi/Der Viegi,Der Viegi/Der Viegi</t>
  </si>
  <si>
    <t>CA13744230310CNY</t>
  </si>
  <si>
    <t>未提现</t>
  </si>
  <si>
    <t>携程开票</t>
  </si>
  <si>
    <t xml:space="preserve">3009901	</t>
  </si>
  <si>
    <t xml:space="preserve">-1452455338	</t>
  </si>
  <si>
    <t xml:space="preserve">999222710176318	</t>
  </si>
  <si>
    <t>[北京]汉庭酒店(北京天安门广场店)(93872699)</t>
  </si>
  <si>
    <t>家庭房&lt;至多8间&gt;&lt;2人入住&gt;</t>
  </si>
  <si>
    <t>田野</t>
  </si>
  <si>
    <t xml:space="preserve">3029214	</t>
  </si>
  <si>
    <t xml:space="preserve">R8000062109043349001	</t>
  </si>
  <si>
    <t xml:space="preserve">999222770347202	</t>
  </si>
  <si>
    <t>[宝鸡]汉庭酒店(宝鸡高新火车南站店)(80249698)</t>
  </si>
  <si>
    <t>大床房&lt;至多8间&gt;&lt;2人入住&gt;</t>
  </si>
  <si>
    <t>周利杰</t>
  </si>
  <si>
    <t xml:space="preserve">3036991	</t>
  </si>
  <si>
    <t xml:space="preserve">R7210131109286143001	</t>
  </si>
  <si>
    <t xml:space="preserve">999222771269723	</t>
  </si>
  <si>
    <t>[高雄]高雄河堤美学商旅(The Riverside Hotel Esthetics)(80941583)</t>
  </si>
  <si>
    <t>标准双床间&lt;至多8间&gt;&lt;2人入住&gt;&lt;早餐&gt;</t>
  </si>
  <si>
    <t>TSAI/YI,TSAI/YI</t>
  </si>
  <si>
    <t xml:space="preserve">3037173	</t>
  </si>
  <si>
    <t xml:space="preserve">	</t>
  </si>
  <si>
    <t xml:space="preserve">999222781624587	</t>
  </si>
  <si>
    <t>[三亚]全季酒店(三亚湾店)(80251073)</t>
  </si>
  <si>
    <t>双床房&lt;至多8间&gt;&lt;2人入住&gt;</t>
  </si>
  <si>
    <t>王韵涵</t>
  </si>
  <si>
    <t xml:space="preserve">3039005	</t>
  </si>
  <si>
    <t xml:space="preserve">R5720992109348862001	</t>
  </si>
  <si>
    <t xml:space="preserve">999222857101361	</t>
  </si>
  <si>
    <t>[苏州]苏州日航酒店(94917945)</t>
  </si>
  <si>
    <t>高级大床房&lt;至多8间&gt;&lt;90天内可预订&gt;&lt;2人入住&gt;</t>
  </si>
  <si>
    <t>杨俊</t>
  </si>
  <si>
    <t xml:space="preserve">3053311	</t>
  </si>
  <si>
    <t xml:space="preserve">999222866098080	</t>
  </si>
  <si>
    <t>[台中]台中莿桐花文创微旅(Napas Hotel)(80942203)</t>
  </si>
  <si>
    <t>标准双人房&lt;至多8间&gt;&lt;2人入住&gt;</t>
  </si>
  <si>
    <t>Chiu/Yu ting,Chiu/Yu ting</t>
  </si>
  <si>
    <t xml:space="preserve">3054381	</t>
  </si>
  <si>
    <t xml:space="preserve">20230222-008	</t>
  </si>
  <si>
    <t xml:space="preserve">999222874367192	</t>
  </si>
  <si>
    <t>[嘉义市]嘉义HOTEL HI新民店(Hotel Hi – Xinmin)(80942313)</t>
  </si>
  <si>
    <t>商务房&lt;至多8间&gt;&lt;2人入住&gt;&lt;早餐&gt;</t>
  </si>
  <si>
    <t>Yen shengwen/Yen shengwen</t>
  </si>
  <si>
    <t xml:space="preserve">3056087	</t>
  </si>
  <si>
    <t xml:space="preserve">999222874513987	</t>
  </si>
  <si>
    <t>Tseng/Chung Hsiao,Tseng/Chung Hsiao</t>
  </si>
  <si>
    <t xml:space="preserve">3056127	</t>
  </si>
  <si>
    <t xml:space="preserve">20230222-027	</t>
  </si>
  <si>
    <t>，</t>
  </si>
  <si>
    <t>A230310091920481</t>
  </si>
  <si>
    <t>总计：3641元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</si>
  <si>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</si>
  <si>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</si>
  <si>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</si>
  <si>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</si>
  <si>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</si>
  <si>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</si>
  <si>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</si>
  <si>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</si>
  <si>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</si>
  <si>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</si>
  <si>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</si>
  <si>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</si>
  <si>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</si>
  <si>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</si>
  <si>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</si>
  <si>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</si>
  <si>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</si>
  <si>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</si>
  <si>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</si>
  <si>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2023-02-22</t>
  </si>
  <si>
    <t>3056127</t>
  </si>
  <si>
    <t>台中莿桐花文创微旅</t>
  </si>
  <si>
    <t>Tseng Chung Hsiao,Tseng Chung Hsiao</t>
  </si>
  <si>
    <t>2023-02-23</t>
  </si>
  <si>
    <t>退房日月结</t>
  </si>
  <si>
    <t>168.00</t>
  </si>
  <si>
    <t>RMB</t>
  </si>
  <si>
    <t>0</t>
  </si>
  <si>
    <t>0.00</t>
  </si>
  <si>
    <t>携程汇登国内直连</t>
  </si>
  <si>
    <t>01.011264</t>
  </si>
  <si>
    <t>2023-02-22 19:15:45</t>
  </si>
  <si>
    <t>否</t>
  </si>
  <si>
    <t>广州汇登信息科技有限公司</t>
  </si>
  <si>
    <t>直连</t>
  </si>
  <si>
    <t>中国</t>
  </si>
  <si>
    <t>3056087</t>
  </si>
  <si>
    <t>嘉义HOTEL HI新民店</t>
  </si>
  <si>
    <t>Yen shengwen Yen shengwen</t>
  </si>
  <si>
    <t>385.00</t>
  </si>
  <si>
    <t>2023-02-22 18:56:21</t>
  </si>
  <si>
    <t>3054381</t>
  </si>
  <si>
    <t>Chiu Yu ting,Chiu Yu ting</t>
  </si>
  <si>
    <t>202.00</t>
  </si>
  <si>
    <t>2023-02-22 10:44:06</t>
  </si>
  <si>
    <t>2023-02-21</t>
  </si>
  <si>
    <t>3053311</t>
  </si>
  <si>
    <t>苏州日航酒店</t>
  </si>
  <si>
    <t>606.00</t>
  </si>
  <si>
    <t>2023-02-21 22:53:26</t>
  </si>
  <si>
    <t>2023-02-17</t>
  </si>
  <si>
    <t>3039005</t>
  </si>
  <si>
    <t>全季酒店(三亚湾店)</t>
  </si>
  <si>
    <t>331.00</t>
  </si>
  <si>
    <t>2023-02-17 14:41:04</t>
  </si>
  <si>
    <t>2023-02-16</t>
  </si>
  <si>
    <t>3037173</t>
  </si>
  <si>
    <t>高雄河堤美学商旅</t>
  </si>
  <si>
    <t>TSAI YI,TSAI YI</t>
  </si>
  <si>
    <t>330.00</t>
  </si>
  <si>
    <t>2023-02-16 22:25:54</t>
  </si>
  <si>
    <t>3036991</t>
  </si>
  <si>
    <t>汉庭酒店(宝鸡高新火车南站店)</t>
  </si>
  <si>
    <t>164.00</t>
  </si>
  <si>
    <t>2023-02-16 21:15:45</t>
  </si>
  <si>
    <t>2023-02-14</t>
  </si>
  <si>
    <t>3029214</t>
  </si>
  <si>
    <t>汉庭酒店(北京天安门广场店)</t>
  </si>
  <si>
    <t>567.00</t>
  </si>
  <si>
    <t>2023-02-14 01:49:11</t>
  </si>
  <si>
    <t>2023-02-06</t>
  </si>
  <si>
    <t>3009901</t>
  </si>
  <si>
    <t>台南富信大饭店</t>
  </si>
  <si>
    <t>Der Viegi Der Viegi,Der Viegi Der Viegi</t>
  </si>
  <si>
    <t>888.00</t>
  </si>
  <si>
    <t>2023-02-06 23:02:36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</si>
</sst>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44979</v>
      </c>
      <c r="G2" s="6">
        <v>44980</v>
      </c>
      <c r="H2" s="4">
        <v>1</v>
      </c>
      <c r="I2" s="4">
        <v>1</v>
      </c>
      <c r="J2" s="4">
        <v>1</v>
      </c>
      <c r="K2" s="4" t="s">
        <v>30</v>
      </c>
      <c r="L2" s="4">
        <v>888</v>
      </c>
      <c r="M2" s="4">
        <v>888</v>
      </c>
      <c r="N2" s="4" t="s">
        <v>31</v>
      </c>
      <c r="O2" s="4" t="s">
        <v>32</v>
      </c>
      <c r="P2" s="4" t="s">
        <v>33</v>
      </c>
      <c r="Q2" s="4">
        <v>0</v>
      </c>
      <c r="R2" s="7">
        <v>44963</v>
      </c>
      <c r="S2" s="6">
        <v>44995</v>
      </c>
      <c r="T2" s="4" t="s">
        <v>34</v>
      </c>
      <c r="U2" s="4">
        <v>888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44979</v>
      </c>
      <c r="G3" s="6">
        <v>44980</v>
      </c>
      <c r="H3" s="4">
        <v>1</v>
      </c>
      <c r="I3" s="4">
        <v>1</v>
      </c>
      <c r="J3" s="4">
        <v>1</v>
      </c>
      <c r="K3" s="4" t="s">
        <v>30</v>
      </c>
      <c r="L3" s="4">
        <v>567</v>
      </c>
      <c r="M3" s="4">
        <v>567</v>
      </c>
      <c r="N3" s="4" t="s">
        <v>40</v>
      </c>
      <c r="O3" s="4" t="s">
        <v>32</v>
      </c>
      <c r="P3" s="4" t="s">
        <v>33</v>
      </c>
      <c r="Q3" s="4">
        <v>0</v>
      </c>
      <c r="R3" s="7">
        <v>44971</v>
      </c>
      <c r="S3" s="6">
        <v>44995</v>
      </c>
      <c r="T3" s="4" t="s">
        <v>34</v>
      </c>
      <c r="U3" s="4">
        <v>567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44979</v>
      </c>
      <c r="G4" s="6">
        <v>44980</v>
      </c>
      <c r="H4" s="4">
        <v>1</v>
      </c>
      <c r="I4" s="4">
        <v>1</v>
      </c>
      <c r="J4" s="4">
        <v>1</v>
      </c>
      <c r="K4" s="4" t="s">
        <v>30</v>
      </c>
      <c r="L4" s="4">
        <v>164</v>
      </c>
      <c r="M4" s="4">
        <v>164</v>
      </c>
      <c r="N4" s="4" t="s">
        <v>46</v>
      </c>
      <c r="O4" s="4" t="s">
        <v>32</v>
      </c>
      <c r="P4" s="4" t="s">
        <v>33</v>
      </c>
      <c r="Q4" s="4">
        <v>0</v>
      </c>
      <c r="R4" s="7">
        <v>44973</v>
      </c>
      <c r="S4" s="6">
        <v>44995</v>
      </c>
      <c r="T4" s="4" t="s">
        <v>34</v>
      </c>
      <c r="U4" s="4">
        <v>164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44979</v>
      </c>
      <c r="G5" s="6">
        <v>44980</v>
      </c>
      <c r="H5" s="4">
        <v>1</v>
      </c>
      <c r="I5" s="4">
        <v>1</v>
      </c>
      <c r="J5" s="4">
        <v>1</v>
      </c>
      <c r="K5" s="4" t="s">
        <v>30</v>
      </c>
      <c r="L5" s="4">
        <v>330</v>
      </c>
      <c r="M5" s="4">
        <v>330</v>
      </c>
      <c r="N5" s="4" t="s">
        <v>52</v>
      </c>
      <c r="O5" s="4" t="s">
        <v>32</v>
      </c>
      <c r="P5" s="4" t="s">
        <v>33</v>
      </c>
      <c r="Q5" s="4">
        <v>0</v>
      </c>
      <c r="R5" s="7">
        <v>44973</v>
      </c>
      <c r="S5" s="6">
        <v>44995</v>
      </c>
      <c r="T5" s="4" t="s">
        <v>34</v>
      </c>
      <c r="U5" s="4">
        <v>330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44979</v>
      </c>
      <c r="G6" s="6">
        <v>44980</v>
      </c>
      <c r="H6" s="4">
        <v>1</v>
      </c>
      <c r="I6" s="4">
        <v>1</v>
      </c>
      <c r="J6" s="4">
        <v>1</v>
      </c>
      <c r="K6" s="4" t="s">
        <v>30</v>
      </c>
      <c r="L6" s="4">
        <v>331</v>
      </c>
      <c r="M6" s="4">
        <v>331</v>
      </c>
      <c r="N6" s="4" t="s">
        <v>58</v>
      </c>
      <c r="O6" s="4" t="s">
        <v>32</v>
      </c>
      <c r="P6" s="4" t="s">
        <v>33</v>
      </c>
      <c r="Q6" s="4">
        <v>0</v>
      </c>
      <c r="R6" s="7">
        <v>44974</v>
      </c>
      <c r="S6" s="6">
        <v>44995</v>
      </c>
      <c r="T6" s="4" t="s">
        <v>34</v>
      </c>
      <c r="U6" s="4">
        <v>331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44979</v>
      </c>
      <c r="G7" s="6">
        <v>44980</v>
      </c>
      <c r="H7" s="4">
        <v>1</v>
      </c>
      <c r="I7" s="4">
        <v>1</v>
      </c>
      <c r="J7" s="4">
        <v>1</v>
      </c>
      <c r="K7" s="4" t="s">
        <v>30</v>
      </c>
      <c r="L7" s="4">
        <v>606</v>
      </c>
      <c r="M7" s="4">
        <v>606</v>
      </c>
      <c r="N7" s="4" t="s">
        <v>64</v>
      </c>
      <c r="O7" s="4" t="s">
        <v>32</v>
      </c>
      <c r="P7" s="4" t="s">
        <v>33</v>
      </c>
      <c r="Q7" s="4">
        <v>0</v>
      </c>
      <c r="R7" s="7">
        <v>44978</v>
      </c>
      <c r="S7" s="6">
        <v>44995</v>
      </c>
      <c r="T7" s="4" t="s">
        <v>34</v>
      </c>
      <c r="U7" s="4">
        <v>606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44979</v>
      </c>
      <c r="G8" s="6">
        <v>44980</v>
      </c>
      <c r="H8" s="4">
        <v>1</v>
      </c>
      <c r="I8" s="4">
        <v>1</v>
      </c>
      <c r="J8" s="4">
        <v>1</v>
      </c>
      <c r="K8" s="4" t="s">
        <v>30</v>
      </c>
      <c r="L8" s="4">
        <v>202</v>
      </c>
      <c r="M8" s="4">
        <v>202</v>
      </c>
      <c r="N8" s="4" t="s">
        <v>69</v>
      </c>
      <c r="O8" s="4" t="s">
        <v>32</v>
      </c>
      <c r="P8" s="4" t="s">
        <v>33</v>
      </c>
      <c r="Q8" s="4">
        <v>0</v>
      </c>
      <c r="R8" s="7">
        <v>44979</v>
      </c>
      <c r="S8" s="6">
        <v>44995</v>
      </c>
      <c r="T8" s="4" t="s">
        <v>34</v>
      </c>
      <c r="U8" s="4">
        <v>202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44979</v>
      </c>
      <c r="G9" s="6">
        <v>44980</v>
      </c>
      <c r="H9" s="4">
        <v>1</v>
      </c>
      <c r="I9" s="4">
        <v>1</v>
      </c>
      <c r="J9" s="4">
        <v>1</v>
      </c>
      <c r="K9" s="4" t="s">
        <v>30</v>
      </c>
      <c r="L9" s="4">
        <v>385</v>
      </c>
      <c r="M9" s="4">
        <v>385</v>
      </c>
      <c r="N9" s="4" t="s">
        <v>75</v>
      </c>
      <c r="O9" s="4" t="s">
        <v>32</v>
      </c>
      <c r="P9" s="4" t="s">
        <v>33</v>
      </c>
      <c r="Q9" s="4">
        <v>0</v>
      </c>
      <c r="R9" s="7">
        <v>44979</v>
      </c>
      <c r="S9" s="6">
        <v>44995</v>
      </c>
      <c r="T9" s="4" t="s">
        <v>34</v>
      </c>
      <c r="U9" s="4">
        <v>385</v>
      </c>
      <c r="V9" s="4">
        <v>0</v>
      </c>
      <c r="W9" s="4">
        <v>0</v>
      </c>
      <c r="X9" s="4" t="s">
        <v>76</v>
      </c>
      <c r="Y9" s="4" t="s">
        <v>54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44979</v>
      </c>
      <c r="G10" s="6">
        <v>44980</v>
      </c>
      <c r="H10" s="4">
        <v>1</v>
      </c>
      <c r="I10" s="4">
        <v>1</v>
      </c>
      <c r="J10" s="4">
        <v>1</v>
      </c>
      <c r="K10" s="4" t="s">
        <v>30</v>
      </c>
      <c r="L10" s="4">
        <v>168</v>
      </c>
      <c r="M10" s="4">
        <v>168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44979</v>
      </c>
      <c r="S10" s="6">
        <v>44995</v>
      </c>
      <c r="T10" s="4" t="s">
        <v>34</v>
      </c>
      <c r="U10" s="4">
        <v>168</v>
      </c>
      <c r="V10" s="4">
        <v>0</v>
      </c>
      <c r="W10" s="4">
        <v>0</v>
      </c>
      <c r="X10" s="4" t="s">
        <v>79</v>
      </c>
      <c r="Y10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999222565647282</v>
      </c>
      <c r="B2" s="6">
        <v>44979</v>
      </c>
      <c r="C2" s="6">
        <v>44980</v>
      </c>
      <c r="D2" s="4">
        <v>888</v>
      </c>
      <c r="E2" s="4" t="str">
        <f>VLOOKUP(A2,HOP!A:L,12,0)</f>
        <v>888.00</v>
      </c>
      <c r="F2" s="4" t="str">
        <f>VLOOKUP(A2,HOP!A:C,3,0)</f>
        <v>3009901</v>
      </c>
      <c r="G2" s="4">
        <f>D2-E2</f>
        <v>0</v>
      </c>
      <c r="H2" s="4" t="str">
        <f>$H$1&amp;F2</f>
        <v>，3009901</v>
      </c>
      <c r="I2" s="4" t="str">
        <f>VLOOKUP(A2,HOP!A:U,21,0)</f>
        <v>直连</v>
      </c>
    </row>
    <row r="3" s="4" customFormat="1" spans="1:9">
      <c r="A3" s="5">
        <v>999222710176318</v>
      </c>
      <c r="B3" s="6">
        <v>44979</v>
      </c>
      <c r="C3" s="6">
        <v>44980</v>
      </c>
      <c r="D3" s="4">
        <v>567</v>
      </c>
      <c r="E3" s="4" t="str">
        <f>VLOOKUP(A3,HOP!A:L,12,0)</f>
        <v>567.00</v>
      </c>
      <c r="F3" s="4" t="str">
        <f>VLOOKUP(A3,HOP!A:C,3,0)</f>
        <v>3029214</v>
      </c>
      <c r="G3" s="4">
        <f t="shared" ref="G3:G10" si="0">D3-E3</f>
        <v>0</v>
      </c>
      <c r="H3" s="4" t="str">
        <f t="shared" ref="H3:H10" si="1">$H$1&amp;F3</f>
        <v>，3029214</v>
      </c>
      <c r="I3" s="4" t="str">
        <f>VLOOKUP(A3,HOP!A:U,21,0)</f>
        <v>直连</v>
      </c>
    </row>
    <row r="4" s="4" customFormat="1" spans="1:9">
      <c r="A4" s="5">
        <v>999222770347202</v>
      </c>
      <c r="B4" s="6">
        <v>44979</v>
      </c>
      <c r="C4" s="6">
        <v>44980</v>
      </c>
      <c r="D4" s="4">
        <v>164</v>
      </c>
      <c r="E4" s="4" t="str">
        <f>VLOOKUP(A4,HOP!A:L,12,0)</f>
        <v>164.00</v>
      </c>
      <c r="F4" s="4" t="str">
        <f>VLOOKUP(A4,HOP!A:C,3,0)</f>
        <v>3036991</v>
      </c>
      <c r="G4" s="4">
        <f t="shared" si="0"/>
        <v>0</v>
      </c>
      <c r="H4" s="4" t="str">
        <f t="shared" si="1"/>
        <v>，3036991</v>
      </c>
      <c r="I4" s="4" t="str">
        <f>VLOOKUP(A4,HOP!A:U,21,0)</f>
        <v>直连</v>
      </c>
    </row>
    <row r="5" s="4" customFormat="1" spans="1:9">
      <c r="A5" s="5">
        <v>999222771269723</v>
      </c>
      <c r="B5" s="6">
        <v>44979</v>
      </c>
      <c r="C5" s="6">
        <v>44980</v>
      </c>
      <c r="D5" s="4">
        <v>330</v>
      </c>
      <c r="E5" s="4" t="str">
        <f>VLOOKUP(A5,HOP!A:L,12,0)</f>
        <v>330.00</v>
      </c>
      <c r="F5" s="4" t="str">
        <f>VLOOKUP(A5,HOP!A:C,3,0)</f>
        <v>3037173</v>
      </c>
      <c r="G5" s="4">
        <f t="shared" si="0"/>
        <v>0</v>
      </c>
      <c r="H5" s="4" t="str">
        <f t="shared" si="1"/>
        <v>，3037173</v>
      </c>
      <c r="I5" s="4" t="str">
        <f>VLOOKUP(A5,HOP!A:U,21,0)</f>
        <v>直连</v>
      </c>
    </row>
    <row r="6" s="4" customFormat="1" spans="1:9">
      <c r="A6" s="5">
        <v>999222781624587</v>
      </c>
      <c r="B6" s="6">
        <v>44979</v>
      </c>
      <c r="C6" s="6">
        <v>44980</v>
      </c>
      <c r="D6" s="4">
        <v>331</v>
      </c>
      <c r="E6" s="4" t="str">
        <f>VLOOKUP(A6,HOP!A:L,12,0)</f>
        <v>331.00</v>
      </c>
      <c r="F6" s="4" t="str">
        <f>VLOOKUP(A6,HOP!A:C,3,0)</f>
        <v>3039005</v>
      </c>
      <c r="G6" s="4">
        <f t="shared" si="0"/>
        <v>0</v>
      </c>
      <c r="H6" s="4" t="str">
        <f t="shared" si="1"/>
        <v>，3039005</v>
      </c>
      <c r="I6" s="4" t="str">
        <f>VLOOKUP(A6,HOP!A:U,21,0)</f>
        <v>直连</v>
      </c>
    </row>
    <row r="7" s="4" customFormat="1" spans="1:9">
      <c r="A7" s="5">
        <v>999222857101361</v>
      </c>
      <c r="B7" s="6">
        <v>44979</v>
      </c>
      <c r="C7" s="6">
        <v>44980</v>
      </c>
      <c r="D7" s="4">
        <v>606</v>
      </c>
      <c r="E7" s="4" t="str">
        <f>VLOOKUP(A7,HOP!A:L,12,0)</f>
        <v>606.00</v>
      </c>
      <c r="F7" s="4" t="str">
        <f>VLOOKUP(A7,HOP!A:C,3,0)</f>
        <v>3053311</v>
      </c>
      <c r="G7" s="4">
        <f t="shared" si="0"/>
        <v>0</v>
      </c>
      <c r="H7" s="4" t="str">
        <f t="shared" si="1"/>
        <v>，3053311</v>
      </c>
      <c r="I7" s="4" t="str">
        <f>VLOOKUP(A7,HOP!A:U,21,0)</f>
        <v>直连</v>
      </c>
    </row>
    <row r="8" s="4" customFormat="1" spans="1:9">
      <c r="A8" s="5">
        <v>999222866098080</v>
      </c>
      <c r="B8" s="6">
        <v>44979</v>
      </c>
      <c r="C8" s="6">
        <v>44980</v>
      </c>
      <c r="D8" s="4">
        <v>202</v>
      </c>
      <c r="E8" s="4" t="str">
        <f>VLOOKUP(A8,HOP!A:L,12,0)</f>
        <v>202.00</v>
      </c>
      <c r="F8" s="4" t="str">
        <f>VLOOKUP(A8,HOP!A:C,3,0)</f>
        <v>3054381</v>
      </c>
      <c r="G8" s="4">
        <f t="shared" si="0"/>
        <v>0</v>
      </c>
      <c r="H8" s="4" t="str">
        <f t="shared" si="1"/>
        <v>，3054381</v>
      </c>
      <c r="I8" s="4" t="str">
        <f>VLOOKUP(A8,HOP!A:U,21,0)</f>
        <v>直连</v>
      </c>
    </row>
    <row r="9" s="4" customFormat="1" spans="1:9">
      <c r="A9" s="5">
        <v>999222874367192</v>
      </c>
      <c r="B9" s="6">
        <v>44979</v>
      </c>
      <c r="C9" s="6">
        <v>44980</v>
      </c>
      <c r="D9" s="4">
        <v>385</v>
      </c>
      <c r="E9" s="4" t="str">
        <f>VLOOKUP(A9,HOP!A:L,12,0)</f>
        <v>385.00</v>
      </c>
      <c r="F9" s="4" t="str">
        <f>VLOOKUP(A9,HOP!A:C,3,0)</f>
        <v>3056087</v>
      </c>
      <c r="G9" s="4">
        <f t="shared" si="0"/>
        <v>0</v>
      </c>
      <c r="H9" s="4" t="str">
        <f t="shared" si="1"/>
        <v>，3056087</v>
      </c>
      <c r="I9" s="4" t="str">
        <f>VLOOKUP(A9,HOP!A:U,21,0)</f>
        <v>直连</v>
      </c>
    </row>
    <row r="10" s="4" customFormat="1" spans="1:9">
      <c r="A10" s="5">
        <v>999222874513987</v>
      </c>
      <c r="B10" s="6">
        <v>44979</v>
      </c>
      <c r="C10" s="6">
        <v>44980</v>
      </c>
      <c r="D10" s="4">
        <v>168</v>
      </c>
      <c r="E10" s="4" t="str">
        <f>VLOOKUP(A10,HOP!A:L,12,0)</f>
        <v>168.00</v>
      </c>
      <c r="F10" s="4" t="str">
        <f>VLOOKUP(A10,HOP!A:C,3,0)</f>
        <v>3056127</v>
      </c>
      <c r="G10" s="4">
        <f t="shared" si="0"/>
        <v>0</v>
      </c>
      <c r="H10" s="4" t="str">
        <f t="shared" si="1"/>
        <v>，3056127</v>
      </c>
      <c r="I10" s="4" t="str">
        <f>VLOOKUP(A10,HOP!A:U,21,0)</f>
        <v>直连</v>
      </c>
    </row>
    <row r="12" spans="4:4">
      <c r="D12" s="4">
        <f>SUM(D2:D11)</f>
        <v>3641</v>
      </c>
    </row>
    <row r="17" spans="1:1">
      <c r="A17" s="4" t="s">
        <v>82</v>
      </c>
    </row>
    <row r="18" spans="1:1">
      <c r="A18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999222874513987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103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  <c r="V2" s="1" t="s">
        <v>119</v>
      </c>
    </row>
    <row r="3" s="1" customFormat="1" spans="1:22">
      <c r="A3" s="3">
        <v>999222874367192</v>
      </c>
      <c r="B3" s="1" t="s">
        <v>103</v>
      </c>
      <c r="C3" s="1" t="s">
        <v>120</v>
      </c>
      <c r="D3" s="1" t="s">
        <v>121</v>
      </c>
      <c r="E3" s="1" t="s">
        <v>122</v>
      </c>
      <c r="F3" s="1" t="s">
        <v>103</v>
      </c>
      <c r="G3" s="1" t="s">
        <v>107</v>
      </c>
      <c r="H3" s="1" t="s">
        <v>108</v>
      </c>
      <c r="I3" s="1" t="s">
        <v>123</v>
      </c>
      <c r="J3" s="1" t="s">
        <v>110</v>
      </c>
      <c r="K3" s="1" t="s">
        <v>123</v>
      </c>
      <c r="L3" s="1" t="s">
        <v>123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124</v>
      </c>
      <c r="S3" s="1" t="s">
        <v>116</v>
      </c>
      <c r="T3" s="1" t="s">
        <v>117</v>
      </c>
      <c r="U3" s="1" t="s">
        <v>118</v>
      </c>
      <c r="V3" s="1" t="s">
        <v>119</v>
      </c>
    </row>
    <row r="4" s="1" customFormat="1" spans="1:22">
      <c r="A4" s="3">
        <v>999222866098080</v>
      </c>
      <c r="B4" s="1" t="s">
        <v>103</v>
      </c>
      <c r="C4" s="1" t="s">
        <v>125</v>
      </c>
      <c r="D4" s="1" t="s">
        <v>105</v>
      </c>
      <c r="E4" s="1" t="s">
        <v>126</v>
      </c>
      <c r="F4" s="1" t="s">
        <v>103</v>
      </c>
      <c r="G4" s="1" t="s">
        <v>107</v>
      </c>
      <c r="H4" s="1" t="s">
        <v>108</v>
      </c>
      <c r="I4" s="1" t="s">
        <v>127</v>
      </c>
      <c r="J4" s="1" t="s">
        <v>110</v>
      </c>
      <c r="K4" s="1" t="s">
        <v>127</v>
      </c>
      <c r="L4" s="1" t="s">
        <v>127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128</v>
      </c>
      <c r="S4" s="1" t="s">
        <v>116</v>
      </c>
      <c r="T4" s="1" t="s">
        <v>117</v>
      </c>
      <c r="U4" s="1" t="s">
        <v>118</v>
      </c>
      <c r="V4" s="1" t="s">
        <v>119</v>
      </c>
    </row>
    <row r="5" s="1" customFormat="1" spans="1:22">
      <c r="A5" s="3">
        <v>999222857101361</v>
      </c>
      <c r="B5" s="1" t="s">
        <v>129</v>
      </c>
      <c r="C5" s="1" t="s">
        <v>130</v>
      </c>
      <c r="D5" s="1" t="s">
        <v>131</v>
      </c>
      <c r="E5" s="1" t="s">
        <v>64</v>
      </c>
      <c r="F5" s="1" t="s">
        <v>103</v>
      </c>
      <c r="G5" s="1" t="s">
        <v>107</v>
      </c>
      <c r="H5" s="1" t="s">
        <v>108</v>
      </c>
      <c r="I5" s="1" t="s">
        <v>132</v>
      </c>
      <c r="J5" s="1" t="s">
        <v>110</v>
      </c>
      <c r="K5" s="1" t="s">
        <v>132</v>
      </c>
      <c r="L5" s="1" t="s">
        <v>132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133</v>
      </c>
      <c r="S5" s="1" t="s">
        <v>116</v>
      </c>
      <c r="T5" s="1" t="s">
        <v>117</v>
      </c>
      <c r="U5" s="1" t="s">
        <v>118</v>
      </c>
      <c r="V5" s="1" t="s">
        <v>119</v>
      </c>
    </row>
    <row r="6" s="1" customFormat="1" spans="1:22">
      <c r="A6" s="3">
        <v>999222781624587</v>
      </c>
      <c r="B6" s="1" t="s">
        <v>134</v>
      </c>
      <c r="C6" s="1" t="s">
        <v>135</v>
      </c>
      <c r="D6" s="1" t="s">
        <v>136</v>
      </c>
      <c r="E6" s="1" t="s">
        <v>58</v>
      </c>
      <c r="F6" s="1" t="s">
        <v>103</v>
      </c>
      <c r="G6" s="1" t="s">
        <v>107</v>
      </c>
      <c r="H6" s="1" t="s">
        <v>108</v>
      </c>
      <c r="I6" s="1" t="s">
        <v>137</v>
      </c>
      <c r="J6" s="1" t="s">
        <v>110</v>
      </c>
      <c r="K6" s="1" t="s">
        <v>137</v>
      </c>
      <c r="L6" s="1" t="s">
        <v>137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138</v>
      </c>
      <c r="S6" s="1" t="s">
        <v>116</v>
      </c>
      <c r="T6" s="1" t="s">
        <v>117</v>
      </c>
      <c r="U6" s="1" t="s">
        <v>118</v>
      </c>
      <c r="V6" s="1" t="s">
        <v>119</v>
      </c>
    </row>
    <row r="7" s="1" customFormat="1" spans="1:22">
      <c r="A7" s="3">
        <v>999222771269723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103</v>
      </c>
      <c r="G7" s="1" t="s">
        <v>107</v>
      </c>
      <c r="H7" s="1" t="s">
        <v>108</v>
      </c>
      <c r="I7" s="1" t="s">
        <v>143</v>
      </c>
      <c r="J7" s="1" t="s">
        <v>110</v>
      </c>
      <c r="K7" s="1" t="s">
        <v>143</v>
      </c>
      <c r="L7" s="1" t="s">
        <v>143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144</v>
      </c>
      <c r="S7" s="1" t="s">
        <v>116</v>
      </c>
      <c r="T7" s="1" t="s">
        <v>117</v>
      </c>
      <c r="U7" s="1" t="s">
        <v>118</v>
      </c>
      <c r="V7" s="1" t="s">
        <v>119</v>
      </c>
    </row>
    <row r="8" s="1" customFormat="1" spans="1:22">
      <c r="A8" s="3">
        <v>999222770347202</v>
      </c>
      <c r="B8" s="1" t="s">
        <v>139</v>
      </c>
      <c r="C8" s="1" t="s">
        <v>145</v>
      </c>
      <c r="D8" s="1" t="s">
        <v>146</v>
      </c>
      <c r="E8" s="1" t="s">
        <v>46</v>
      </c>
      <c r="F8" s="1" t="s">
        <v>103</v>
      </c>
      <c r="G8" s="1" t="s">
        <v>107</v>
      </c>
      <c r="H8" s="1" t="s">
        <v>108</v>
      </c>
      <c r="I8" s="1" t="s">
        <v>147</v>
      </c>
      <c r="J8" s="1" t="s">
        <v>110</v>
      </c>
      <c r="K8" s="1" t="s">
        <v>147</v>
      </c>
      <c r="L8" s="1" t="s">
        <v>147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114</v>
      </c>
      <c r="R8" s="1" t="s">
        <v>148</v>
      </c>
      <c r="S8" s="1" t="s">
        <v>116</v>
      </c>
      <c r="T8" s="1" t="s">
        <v>117</v>
      </c>
      <c r="U8" s="1" t="s">
        <v>118</v>
      </c>
      <c r="V8" s="1" t="s">
        <v>119</v>
      </c>
    </row>
    <row r="9" s="1" customFormat="1" spans="1:22">
      <c r="A9" s="3">
        <v>999222710176318</v>
      </c>
      <c r="B9" s="1" t="s">
        <v>149</v>
      </c>
      <c r="C9" s="1" t="s">
        <v>150</v>
      </c>
      <c r="D9" s="1" t="s">
        <v>151</v>
      </c>
      <c r="E9" s="1" t="s">
        <v>40</v>
      </c>
      <c r="F9" s="1" t="s">
        <v>103</v>
      </c>
      <c r="G9" s="1" t="s">
        <v>107</v>
      </c>
      <c r="H9" s="1" t="s">
        <v>108</v>
      </c>
      <c r="I9" s="1" t="s">
        <v>152</v>
      </c>
      <c r="J9" s="1" t="s">
        <v>110</v>
      </c>
      <c r="K9" s="1" t="s">
        <v>152</v>
      </c>
      <c r="L9" s="1" t="s">
        <v>152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114</v>
      </c>
      <c r="R9" s="1" t="s">
        <v>153</v>
      </c>
      <c r="S9" s="1" t="s">
        <v>116</v>
      </c>
      <c r="T9" s="1" t="s">
        <v>117</v>
      </c>
      <c r="U9" s="1" t="s">
        <v>118</v>
      </c>
      <c r="V9" s="1" t="s">
        <v>119</v>
      </c>
    </row>
    <row r="10" s="1" customFormat="1" spans="1:22">
      <c r="A10" s="3">
        <v>999222565647282</v>
      </c>
      <c r="B10" s="1" t="s">
        <v>154</v>
      </c>
      <c r="C10" s="1" t="s">
        <v>155</v>
      </c>
      <c r="D10" s="1" t="s">
        <v>156</v>
      </c>
      <c r="E10" s="1" t="s">
        <v>157</v>
      </c>
      <c r="F10" s="1" t="s">
        <v>103</v>
      </c>
      <c r="G10" s="1" t="s">
        <v>107</v>
      </c>
      <c r="H10" s="1" t="s">
        <v>108</v>
      </c>
      <c r="I10" s="1" t="s">
        <v>158</v>
      </c>
      <c r="J10" s="1" t="s">
        <v>110</v>
      </c>
      <c r="K10" s="1" t="s">
        <v>158</v>
      </c>
      <c r="L10" s="1" t="s">
        <v>158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114</v>
      </c>
      <c r="R10" s="1" t="s">
        <v>159</v>
      </c>
      <c r="S10" s="1" t="s">
        <v>116</v>
      </c>
      <c r="T10" s="1" t="s">
        <v>117</v>
      </c>
      <c r="U10" s="1" t="s">
        <v>118</v>
      </c>
      <c r="V10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2023-03-10T01:09:00Z</dcterms:created>
  <dcterms:modified xsi:type="dcterms:W3CDTF">2023-03-10T01:20:24Z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6CA7F5E077BD4EC9AF93CB33C3BA14A4</vt:lpwstr>
  </property>
  <property fmtid="{D5CDD505-2E9C-101B-9397-08002B2CF9AE}" pid="3" name="KSOProductBuildVer">
    <vt:lpwstr>2052-11.1.0.13703</vt:lpwstr>
  </property>
</Properties>
</file>