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<sst xmlns="http://schemas.openxmlformats.org/spreadsheetml/2006/main" count="292" uniqueCount="140">
  <si>
    <t>去哪儿网酒店预付对账单</t>
  </si>
  <si>
    <t>供应商名称：</t>
  </si>
  <si>
    <t>汇趣住</t>
  </si>
  <si>
    <t>结算周期：</t>
  </si>
  <si>
    <t>2023-03-12至2023-03-13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</si>
  <si>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</si>
  <si>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</si>
  <si>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</si>
  <si>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</si>
  <si>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</si>
  <si>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</si>
  <si>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</si>
  <si>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</si>
  <si>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</si>
  <si>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</si>
  <si>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</si>
  <si>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</si>
  <si>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</si>
  <si>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</si>
  <si>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</si>
  <si>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¥1,768.00</t>
  </si>
  <si>
    <t>¥274.00</t>
  </si>
  <si>
    <t>¥1,494.00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</si>
  <si>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</si>
  <si>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</si>
  <si>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</si>
  <si>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</si>
  <si>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</si>
  <si>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</si>
  <si>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</si>
  <si>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</si>
  <si>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</si>
  <si>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</si>
  <si>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</si>
  <si>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</si>
  <si>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</si>
  <si>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</si>
  <si>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</si>
  <si>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</si>
  <si>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</si>
  <si>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</si>
  <si>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</si>
  <si>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</si>
  <si>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</si>
  <si>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</si>
  <si>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</si>
  <si>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</si>
  <si>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</si>
  <si>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</si>
  <si>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</si>
  <si>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</si>
  <si>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</si>
  <si>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</si>
  <si>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</si>
  <si>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</si>
  <si>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</si>
  <si>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</si>
  <si>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</si>
  <si>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</si>
  <si>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</si>
  <si>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</si>
  <si>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</si>
  <si>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</si>
  <si>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</si>
  <si>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</si>
  <si>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</si>
  <si>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</si>
  <si>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</si>
  <si>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</si>
  <si>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</si>
  <si>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103290836181</t>
  </si>
  <si>
    <t>酒店预付</t>
  </si>
  <si>
    <t>否</t>
  </si>
  <si>
    <t>普通</t>
  </si>
  <si>
    <t>381766272</t>
  </si>
  <si>
    <t>漳州融信皇冠假日酒店</t>
  </si>
  <si>
    <t>1639468</t>
  </si>
  <si>
    <t>ZHANG/XINXUAN</t>
  </si>
  <si>
    <t>2023-03-03</t>
  </si>
  <si>
    <t>2023-03-11</t>
  </si>
  <si>
    <t>2023-03-13</t>
  </si>
  <si>
    <t>¥1,070.00</t>
  </si>
  <si>
    <t>¥174.00</t>
  </si>
  <si>
    <t>¥896.00</t>
  </si>
  <si>
    <t>高级间</t>
  </si>
  <si>
    <t>WEBSITE</t>
  </si>
  <si>
    <t>103298349890</t>
  </si>
  <si>
    <t>381763467</t>
  </si>
  <si>
    <t>邯郸东区智选假日酒店</t>
  </si>
  <si>
    <t>李全宝</t>
  </si>
  <si>
    <t>¥698.00</t>
  </si>
  <si>
    <t>¥100.00</t>
  </si>
  <si>
    <t>¥598.00</t>
  </si>
  <si>
    <t>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</si>
  <si>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</si>
  <si>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</si>
  <si>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</si>
  <si>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</si>
  <si>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</si>
  <si>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</si>
  <si>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</si>
  <si>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</si>
  <si>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</si>
  <si>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</si>
  <si>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</si>
  <si>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A230314105339481</t>
  </si>
  <si>
    <r>
      <t>总计：</t>
    </r>
    <r>
      <rPr>
        <sz val="10"/>
        <rFont val="Arial"/>
        <charset val="134"/>
      </rPr>
      <t>1494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</si>
  <si>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</si>
  <si>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</si>
  <si>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</si>
  <si>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</si>
  <si>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</si>
  <si>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</si>
  <si>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</si>
  <si>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</si>
  <si>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</si>
  <si>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</si>
  <si>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</si>
  <si>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</si>
  <si>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</si>
  <si>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</si>
  <si>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</si>
  <si>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</si>
  <si>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</si>
  <si>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</si>
  <si>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3122073</t>
  </si>
  <si>
    <t>--</t>
  </si>
  <si>
    <t>598.00</t>
  </si>
  <si>
    <t>RMB</t>
  </si>
  <si>
    <t>0</t>
  </si>
  <si>
    <t>0.00</t>
  </si>
  <si>
    <t>汇趣住国内直连</t>
  </si>
  <si>
    <t>01.011247</t>
  </si>
  <si>
    <t>2023-03-11 17:44:58</t>
  </si>
  <si>
    <t>直连</t>
  </si>
  <si>
    <t>中国</t>
  </si>
  <si>
    <t>3083956</t>
  </si>
  <si>
    <t>ZHANG XINXUAN</t>
  </si>
  <si>
    <t>896.00</t>
  </si>
  <si>
    <t>2023-03-03 00:29:02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</si>
</sst>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896</v>
      </c>
      <c r="E2" t="str">
        <f>VLOOKUP(A2,HOP!A:L,12,0)</f>
        <v>896.00</v>
      </c>
      <c r="F2" t="str">
        <f>VLOOKUP(A2,HOP!A:C,3,0)</f>
        <v>3083956</v>
      </c>
      <c r="G2">
        <f>D2-E2</f>
        <v>0</v>
      </c>
      <c r="H2" t="str">
        <f>$H$1&amp;F2</f>
        <v>，3083956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598</v>
      </c>
      <c r="E3" t="str">
        <f>VLOOKUP(A3,HOP!A:L,12,0)</f>
        <v>598.00</v>
      </c>
      <c r="F3" t="str">
        <f>VLOOKUP(A3,HOP!A:C,3,0)</f>
        <v>3122073</v>
      </c>
      <c r="G3">
        <f>D3-E3</f>
        <v>0</v>
      </c>
      <c r="H3" t="str">
        <f>$H$1&amp;F3</f>
        <v>，3122073</v>
      </c>
      <c r="I3" t="str">
        <f>VLOOKUP(A3,HOP!A:U,21,0)</f>
        <v>直连</v>
      </c>
    </row>
    <row r="5" spans="4:4">
      <c r="D5" s="3">
        <f>SUM(D2:D4)</f>
        <v>1494</v>
      </c>
    </row>
    <row r="8" ht="14.25" spans="4:4">
      <c r="D8" s="8" t="s">
        <v>22</v>
      </c>
    </row>
    <row r="11" spans="1:1">
      <c r="A11" t="s">
        <v>105</v>
      </c>
    </row>
    <row r="12" spans="1:1">
      <c r="A12" s="5" t="s">
        <v>106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A$1:A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86</v>
      </c>
      <c r="B2" s="1" t="s">
        <v>79</v>
      </c>
      <c r="C2" s="1" t="s">
        <v>125</v>
      </c>
      <c r="D2" s="1" t="s">
        <v>88</v>
      </c>
      <c r="E2" s="1" t="s">
        <v>89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70</v>
      </c>
      <c r="B3" s="1" t="s">
        <v>78</v>
      </c>
      <c r="C3" s="1" t="s">
        <v>136</v>
      </c>
      <c r="D3" s="1" t="s">
        <v>75</v>
      </c>
      <c r="E3" s="1" t="s">
        <v>137</v>
      </c>
      <c r="F3" s="1" t="s">
        <v>79</v>
      </c>
      <c r="G3" s="1" t="s">
        <v>80</v>
      </c>
      <c r="H3" s="1" t="s">
        <v>126</v>
      </c>
      <c r="I3" s="1" t="s">
        <v>138</v>
      </c>
      <c r="J3" s="1" t="s">
        <v>128</v>
      </c>
      <c r="K3" s="1" t="s">
        <v>138</v>
      </c>
      <c r="L3" s="1" t="s">
        <v>138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139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2023-03-14T02:54:40Z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77AA2AF51C804386AF94539D38D2CB84</vt:lpwstr>
  </property>
</Properties>
</file>