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500" activeTab="2"/>
  </bookViews>
  <sheets>
    <sheet name="billdetail" sheetId="1" r:id="rId1"/>
    <sheet name="otherdetail" sheetId="2" r:id="rId2"/>
    <sheet name="对账" sheetId="3" r:id="rId3"/>
    <sheet name="HOP" sheetId="4" r:id="rId4"/>
  </sheets>
  <calcPr calcId="144525" concurrentCalc="0"/>
</workbook>
</file>

<file path=xl/sharedStrings.xml><?xml version="1.0" encoding="utf-8"?>
<sst xmlns="http://schemas.openxmlformats.org/spreadsheetml/2006/main" count="117" uniqueCount="73">
  <si>
    <t>同程旅行对账单
(账期：20230306-20230312)</t>
  </si>
  <si>
    <t>分账-应付房费总金额</t>
  </si>
  <si>
    <t>非分账-应付房费总金额</t>
  </si>
  <si>
    <t>应付罚金总金额</t>
  </si>
  <si>
    <t>订单调整项</t>
  </si>
  <si>
    <t>供应商调整项</t>
  </si>
  <si>
    <t>币种</t>
  </si>
  <si>
    <t>应付合计</t>
  </si>
  <si>
    <t>0.00</t>
  </si>
  <si>
    <t>440.00</t>
  </si>
  <si>
    <t>CNY</t>
  </si>
  <si>
    <t>ES成享国际公寓(佛山金融高新区地铁站)</t>
  </si>
  <si>
    <t/>
  </si>
  <si>
    <t>小计:440.00</t>
  </si>
  <si>
    <t>代收代付业务</t>
  </si>
  <si>
    <t>订单号</t>
  </si>
  <si>
    <t>确认号</t>
  </si>
  <si>
    <t>客人姓名</t>
  </si>
  <si>
    <t>房型</t>
  </si>
  <si>
    <t>是否分账</t>
  </si>
  <si>
    <t>入住日期</t>
  </si>
  <si>
    <t>离店日期</t>
  </si>
  <si>
    <t>间夜</t>
  </si>
  <si>
    <t>协议结算价</t>
  </si>
  <si>
    <t>调整金额</t>
  </si>
  <si>
    <t>应付房费</t>
  </si>
  <si>
    <t>1736478975</t>
  </si>
  <si>
    <t>朱敏霞</t>
  </si>
  <si>
    <t>豪华双床房</t>
  </si>
  <si>
    <t>非分账</t>
  </si>
  <si>
    <t>2023/03/11</t>
  </si>
  <si>
    <t>2023/03/12</t>
  </si>
  <si>
    <t>1.00</t>
  </si>
  <si>
    <t>220.00</t>
  </si>
  <si>
    <t>朱敏虹</t>
  </si>
  <si>
    <t>，</t>
  </si>
  <si>
    <t>A230314110520481</t>
  </si>
  <si>
    <t>总计：440元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</si>
  <si>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</si>
  <si>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</si>
  <si>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</si>
  <si>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</si>
  <si>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</si>
  <si>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</si>
  <si>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</si>
  <si>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</si>
  <si>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</si>
  <si>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</si>
  <si>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</si>
  <si>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</si>
  <si>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</si>
  <si>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</si>
  <si>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</si>
  <si>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</si>
  <si>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</si>
  <si>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</si>
  <si>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</si>
  <si>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</si>
  <si>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2023-03-10</t>
  </si>
  <si>
    <t>3119202</t>
  </si>
  <si>
    <t>朱敏霞,朱敏虹</t>
  </si>
  <si>
    <t>2023-03-11</t>
  </si>
  <si>
    <t>2023-03-12</t>
  </si>
  <si>
    <t>退房日周结</t>
  </si>
  <si>
    <t>RMB</t>
  </si>
  <si>
    <t>0</t>
  </si>
  <si>
    <t>同程艺龙国内酒店EBK</t>
  </si>
  <si>
    <t>3703</t>
  </si>
  <si>
    <t>2023-03-10 21:02:27</t>
  </si>
  <si>
    <t>否</t>
  </si>
  <si>
    <t>广州汇登信息科技有限公司</t>
  </si>
  <si>
    <t>直采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</si>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</sst>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3" fillId="0" borderId="0" xfId="0" applyFont="1"/>
    <xf numFmtId="0" fontId="0" fillId="0" borderId="1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3"/>
  <sheetViews>
    <sheetView workbookViewId="0">
      <selection activeCell="A1" sqref="$A1:$XFD1048576"/>
    </sheetView>
  </sheetViews>
  <sheetFormatPr defaultColWidth="11" defaultRowHeight="14.25"/>
  <sheetData>
    <row r="1" ht="39" spans="2:2">
      <c r="B1" s="5" t="s">
        <v>0</v>
      </c>
    </row>
    <row r="5" spans="2:8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2:8">
      <c r="B6" s="6" t="s">
        <v>8</v>
      </c>
      <c r="C6" s="6" t="s">
        <v>9</v>
      </c>
      <c r="D6" s="6" t="s">
        <v>8</v>
      </c>
      <c r="E6" s="6" t="s">
        <v>8</v>
      </c>
      <c r="F6" s="6" t="s">
        <v>8</v>
      </c>
      <c r="G6" s="6" t="s">
        <v>10</v>
      </c>
      <c r="H6" s="6" t="s">
        <v>9</v>
      </c>
    </row>
    <row r="10" spans="2:12">
      <c r="B10" s="3" t="s">
        <v>11</v>
      </c>
      <c r="C10" s="3" t="s">
        <v>12</v>
      </c>
      <c r="D10" s="3" t="s">
        <v>12</v>
      </c>
      <c r="E10" s="3" t="s">
        <v>12</v>
      </c>
      <c r="F10" s="3" t="s">
        <v>13</v>
      </c>
      <c r="G10" s="3" t="s">
        <v>12</v>
      </c>
      <c r="H10" s="3" t="s">
        <v>12</v>
      </c>
      <c r="I10" s="3" t="s">
        <v>12</v>
      </c>
      <c r="J10" s="3" t="s">
        <v>12</v>
      </c>
      <c r="K10" s="3" t="s">
        <v>12</v>
      </c>
      <c r="L10" s="3" t="s">
        <v>12</v>
      </c>
    </row>
    <row r="11" spans="2:13">
      <c r="B11" s="3" t="s">
        <v>14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  <c r="J11" s="3" t="s">
        <v>22</v>
      </c>
      <c r="K11" s="3" t="s">
        <v>6</v>
      </c>
      <c r="L11" s="3" t="s">
        <v>23</v>
      </c>
      <c r="M11" s="3" t="s">
        <v>24</v>
      </c>
    </row>
    <row r="12" spans="2:13">
      <c r="B12" t="s">
        <v>25</v>
      </c>
      <c r="C12" t="s">
        <v>26</v>
      </c>
      <c r="D12" t="s">
        <v>12</v>
      </c>
      <c r="E12" t="s">
        <v>27</v>
      </c>
      <c r="F12" t="s">
        <v>28</v>
      </c>
      <c r="G12" t="s">
        <v>29</v>
      </c>
      <c r="H12" t="s">
        <v>30</v>
      </c>
      <c r="I12" t="s">
        <v>31</v>
      </c>
      <c r="J12" t="s">
        <v>32</v>
      </c>
      <c r="K12" t="s">
        <v>10</v>
      </c>
      <c r="L12" t="s">
        <v>33</v>
      </c>
      <c r="M12" t="s">
        <v>8</v>
      </c>
    </row>
    <row r="13" spans="2:13">
      <c r="B13" t="s">
        <v>25</v>
      </c>
      <c r="C13" t="s">
        <v>26</v>
      </c>
      <c r="D13" t="s">
        <v>12</v>
      </c>
      <c r="E13" t="s">
        <v>34</v>
      </c>
      <c r="F13" t="s">
        <v>28</v>
      </c>
      <c r="G13" t="s">
        <v>29</v>
      </c>
      <c r="H13" t="s">
        <v>30</v>
      </c>
      <c r="I13" t="s">
        <v>31</v>
      </c>
      <c r="J13" t="s">
        <v>32</v>
      </c>
      <c r="K13" t="s">
        <v>10</v>
      </c>
      <c r="L13" t="s">
        <v>33</v>
      </c>
      <c r="M13" t="s">
        <v>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"/>
  <sheetViews>
    <sheetView workbookViewId="0">
      <selection activeCell="A1" sqref="A1"/>
    </sheetView>
  </sheetViews>
  <sheetFormatPr defaultColWidth="9" defaultRowHeight="14.25" outlineLevelCol="1"/>
  <sheetData>
    <row r="1" ht="39" spans="2:2">
      <c r="B1" s="5" t="s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8" sqref="A8:A9"/>
    </sheetView>
  </sheetViews>
  <sheetFormatPr defaultColWidth="11" defaultRowHeight="14.25"/>
  <sheetData>
    <row r="1" spans="1:8">
      <c r="A1" s="3" t="s">
        <v>15</v>
      </c>
      <c r="B1" s="3" t="s">
        <v>20</v>
      </c>
      <c r="C1" s="3" t="s">
        <v>21</v>
      </c>
      <c r="D1" s="3" t="s">
        <v>23</v>
      </c>
      <c r="H1" t="s">
        <v>35</v>
      </c>
    </row>
    <row r="2" spans="1:9">
      <c r="A2" t="s">
        <v>26</v>
      </c>
      <c r="B2" t="s">
        <v>30</v>
      </c>
      <c r="C2" t="s">
        <v>31</v>
      </c>
      <c r="D2" s="4">
        <v>440</v>
      </c>
      <c r="E2" t="str">
        <f>VLOOKUP(A2,HOP!A:L,12,0)</f>
        <v>440.00</v>
      </c>
      <c r="F2" t="str">
        <f>VLOOKUP(A2,HOP!A:C,3,0)</f>
        <v>3119202</v>
      </c>
      <c r="G2">
        <f>D2-E2</f>
        <v>0</v>
      </c>
      <c r="H2" t="str">
        <f>$H$1&amp;F2</f>
        <v>，3119202</v>
      </c>
      <c r="I2" t="str">
        <f>VLOOKUP(A2,HOP!A:U,21,0)</f>
        <v>直采</v>
      </c>
    </row>
    <row r="4" spans="4:4">
      <c r="D4">
        <f>SUM(D2:D3)</f>
        <v>440</v>
      </c>
    </row>
    <row r="8" spans="1:1">
      <c r="A8" t="s">
        <v>36</v>
      </c>
    </row>
    <row r="9" spans="1:1">
      <c r="A9" t="s">
        <v>37</v>
      </c>
    </row>
  </sheetData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D1" sqref="D$1:D$1048576"/>
    </sheetView>
  </sheetViews>
  <sheetFormatPr defaultColWidth="8" defaultRowHeight="12.75" outlineLevelRow="1"/>
  <cols>
    <col min="1" max="16383" width="8" style="1"/>
  </cols>
  <sheetData>
    <row r="1" s="1" customFormat="1" spans="1:22">
      <c r="A1" s="2" t="s">
        <v>38</v>
      </c>
      <c r="B1" s="2" t="s">
        <v>39</v>
      </c>
      <c r="C1" s="2" t="s">
        <v>40</v>
      </c>
      <c r="D1" s="2" t="s">
        <v>41</v>
      </c>
      <c r="E1" s="2" t="s">
        <v>42</v>
      </c>
      <c r="F1" s="2" t="s">
        <v>20</v>
      </c>
      <c r="G1" s="2" t="s">
        <v>21</v>
      </c>
      <c r="H1" s="2" t="s">
        <v>43</v>
      </c>
      <c r="I1" s="2" t="s">
        <v>44</v>
      </c>
      <c r="J1" s="2" t="s">
        <v>45</v>
      </c>
      <c r="K1" s="2" t="s">
        <v>46</v>
      </c>
      <c r="L1" s="2" t="s">
        <v>47</v>
      </c>
      <c r="M1" s="2" t="s">
        <v>48</v>
      </c>
      <c r="N1" s="2" t="s">
        <v>49</v>
      </c>
      <c r="O1" s="2" t="s">
        <v>50</v>
      </c>
      <c r="P1" s="2" t="s">
        <v>51</v>
      </c>
      <c r="Q1" s="2" t="s">
        <v>52</v>
      </c>
      <c r="R1" s="2" t="s">
        <v>53</v>
      </c>
      <c r="S1" s="2" t="s">
        <v>54</v>
      </c>
      <c r="T1" s="2" t="s">
        <v>55</v>
      </c>
      <c r="U1" s="2" t="s">
        <v>56</v>
      </c>
      <c r="V1" s="2" t="s">
        <v>57</v>
      </c>
    </row>
    <row r="2" s="1" customFormat="1" spans="1:22">
      <c r="A2" s="1" t="s">
        <v>26</v>
      </c>
      <c r="B2" s="1" t="s">
        <v>58</v>
      </c>
      <c r="C2" s="1" t="s">
        <v>59</v>
      </c>
      <c r="D2" s="1" t="s">
        <v>11</v>
      </c>
      <c r="E2" s="1" t="s">
        <v>60</v>
      </c>
      <c r="F2" s="1" t="s">
        <v>61</v>
      </c>
      <c r="G2" s="1" t="s">
        <v>62</v>
      </c>
      <c r="H2" s="1" t="s">
        <v>63</v>
      </c>
      <c r="I2" s="1" t="s">
        <v>9</v>
      </c>
      <c r="J2" s="1" t="s">
        <v>64</v>
      </c>
      <c r="K2" s="1" t="s">
        <v>9</v>
      </c>
      <c r="L2" s="1" t="s">
        <v>9</v>
      </c>
      <c r="M2" s="1" t="s">
        <v>65</v>
      </c>
      <c r="N2" s="1" t="s">
        <v>65</v>
      </c>
      <c r="O2" s="1" t="s">
        <v>8</v>
      </c>
      <c r="P2" s="1" t="s">
        <v>66</v>
      </c>
      <c r="Q2" s="1" t="s">
        <v>67</v>
      </c>
      <c r="R2" s="1" t="s">
        <v>68</v>
      </c>
      <c r="S2" s="1" t="s">
        <v>69</v>
      </c>
      <c r="T2" s="1" t="s">
        <v>70</v>
      </c>
      <c r="U2" s="1" t="s">
        <v>71</v>
      </c>
      <c r="V2" s="1" t="s">
        <v>72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billdetail</vt:lpstr>
      <vt:lpstr>otherdetail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win11</cp:lastModifiedBy>
  <dcterms:created xsi:type="dcterms:W3CDTF">2019-12-12T11:53:00Z</dcterms:created>
  <dcterms:modified xsi:type="dcterms:W3CDTF">2023-03-14T03:06:14Z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11DF9C241C824006B68CBBAF6F4C6E30</vt:lpwstr>
  </property>
  <property fmtid="{D5CDD505-2E9C-101B-9397-08002B2CF9AE}" pid="3" name="KSOProductBuildVer">
    <vt:lpwstr>2052-11.1.0.13703</vt:lpwstr>
  </property>
</Properties>
</file>