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<sst xmlns="http://schemas.openxmlformats.org/spreadsheetml/2006/main" count="589" uniqueCount="224">
  <si>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</si>
  <si>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</si>
  <si>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</si>
  <si>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</si>
  <si>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</si>
  <si>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</si>
  <si>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</si>
  <si>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</si>
  <si>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</si>
  <si>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</si>
  <si>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</si>
  <si>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</si>
  <si>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</si>
  <si>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</si>
  <si>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</si>
  <si>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</si>
  <si>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</si>
  <si>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</si>
  <si>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</si>
  <si>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</si>
  <si>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</si>
  <si>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</si>
  <si>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</si>
  <si>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</si>
  <si>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</si>
  <si>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999222527162782	</t>
  </si>
  <si>
    <t>Ctrip</t>
  </si>
  <si>
    <t>正常</t>
  </si>
  <si>
    <t>[南投]日月潭名人大饭店(Minren Hotel)(81210648)</t>
  </si>
  <si>
    <t>标准双人间&lt;至多8间&gt;&lt;2人入住&gt;</t>
  </si>
  <si>
    <t>CNY</t>
  </si>
  <si>
    <t>WU/YI-CHEN,WU/YI-CHEN</t>
  </si>
  <si>
    <t>CA13744230314CNY</t>
  </si>
  <si>
    <t>未提现</t>
  </si>
  <si>
    <t>携程开票</t>
  </si>
  <si>
    <t xml:space="preserve">3004124	</t>
  </si>
  <si>
    <t xml:space="preserve">	</t>
  </si>
  <si>
    <t xml:space="preserve">999222549163843	</t>
  </si>
  <si>
    <t>[宜兰]非杋精品汽车旅馆(Feifan Boutique Motel)(81211152)</t>
  </si>
  <si>
    <t>豪华双人间A&lt;2人入住&gt;&lt;早餐&gt;</t>
  </si>
  <si>
    <t>WU/KELUNG</t>
  </si>
  <si>
    <t xml:space="preserve">3007578	</t>
  </si>
  <si>
    <t xml:space="preserve">1990	</t>
  </si>
  <si>
    <t xml:space="preserve">999222592606334	</t>
  </si>
  <si>
    <t>[新北]乌来淞吕温泉会馆(Wulai SungLyu Hot Spring Resort)(80941876)</t>
  </si>
  <si>
    <t>标准双人间&lt;至多8间&gt;&lt;2人入住&gt;&lt;早餐&gt;</t>
  </si>
  <si>
    <t>CHU/ENTING</t>
  </si>
  <si>
    <t xml:space="preserve">3013784	</t>
  </si>
  <si>
    <t xml:space="preserve">999222735248912	</t>
  </si>
  <si>
    <t>[深圳]全季酒店(深圳宝安国际会展中心福永店)(83901666)</t>
  </si>
  <si>
    <t>高级大床房&lt;至多8间&gt;&lt;2人入住&gt;</t>
  </si>
  <si>
    <t>田文婷</t>
  </si>
  <si>
    <t xml:space="preserve">3031762	</t>
  </si>
  <si>
    <t xml:space="preserve">R5181101109158560001	</t>
  </si>
  <si>
    <t xml:space="preserve">999222830737377	</t>
  </si>
  <si>
    <t>[基隆]基隆华国大饭店(Imperial Hotel)(80966221)</t>
  </si>
  <si>
    <t>标准大床房&lt;至多8间&gt;&lt;2人入住&gt;&lt;早餐&gt;</t>
  </si>
  <si>
    <t>LI/CHIACHIEN</t>
  </si>
  <si>
    <t xml:space="preserve">3048862	</t>
  </si>
  <si>
    <t xml:space="preserve">999222893383650	</t>
  </si>
  <si>
    <t>[芒市]雅斯特国际酒店(芒市机场店)(94908566)</t>
  </si>
  <si>
    <t>高级大床房&lt;至多8间&gt;&lt;90天内可预订&gt;&lt;2人入住&gt;&lt;早餐&gt;</t>
  </si>
  <si>
    <t>李红霞</t>
  </si>
  <si>
    <t xml:space="preserve">3059050	</t>
  </si>
  <si>
    <t xml:space="preserve">酒店前台明女士确认订单	</t>
  </si>
  <si>
    <t xml:space="preserve">999222932180459	</t>
  </si>
  <si>
    <t>李兴安</t>
  </si>
  <si>
    <t xml:space="preserve">3065946	</t>
  </si>
  <si>
    <t xml:space="preserve">报客人姓名办理入住	</t>
  </si>
  <si>
    <t xml:space="preserve">999222934129181	</t>
  </si>
  <si>
    <t>[重庆]都市118连锁酒店(重庆合川财富广场店)(92787085)</t>
  </si>
  <si>
    <t>豪华双床房&lt;至多8间&gt;&lt;2人入住&gt;</t>
  </si>
  <si>
    <t>余恒</t>
  </si>
  <si>
    <t xml:space="preserve">3066150	</t>
  </si>
  <si>
    <t xml:space="preserve">(DSH)023009F2302250073;	</t>
  </si>
  <si>
    <t xml:space="preserve">999222934249211	</t>
  </si>
  <si>
    <t>[香港]M1酒店(M1 Hotel)(77151759)</t>
  </si>
  <si>
    <t>标准客房&lt;至多8间&gt;&lt;2人入住&gt;</t>
  </si>
  <si>
    <t>LUO/HONGSHENG</t>
  </si>
  <si>
    <t xml:space="preserve">3066161	</t>
  </si>
  <si>
    <t xml:space="preserve">999222938249823	</t>
  </si>
  <si>
    <t>[三江]骏怡精选酒店(三江侗乡大道店)(80248109)</t>
  </si>
  <si>
    <t>特价房&lt;至多8间&gt;&lt;2人入住&gt;</t>
  </si>
  <si>
    <t>陆院丹</t>
  </si>
  <si>
    <t xml:space="preserve">3067049	</t>
  </si>
  <si>
    <t xml:space="preserve">(THK)YD04202230226061542852;	</t>
  </si>
  <si>
    <t xml:space="preserve">999222938416056	</t>
  </si>
  <si>
    <t>杨曼曼</t>
  </si>
  <si>
    <t xml:space="preserve">3067113	</t>
  </si>
  <si>
    <t>取消</t>
  </si>
  <si>
    <t xml:space="preserve">999222940900918	</t>
  </si>
  <si>
    <t>[淇县]汉庭酒店(淇县汽车站店)(93874244)</t>
  </si>
  <si>
    <t>双床房&lt;至多8间&gt;&lt;2人入住&gt;</t>
  </si>
  <si>
    <t>程修志</t>
  </si>
  <si>
    <t xml:space="preserve">3067647	</t>
  </si>
  <si>
    <t xml:space="preserve">R9004385110122518001	</t>
  </si>
  <si>
    <t xml:space="preserve">999222942133310	</t>
  </si>
  <si>
    <t>[重庆]格林豪泰(重庆兴华中路店)(83900492)</t>
  </si>
  <si>
    <t>商务大床房&lt;至多8间&gt;&lt;2人入住&gt;</t>
  </si>
  <si>
    <t>公艳杰</t>
  </si>
  <si>
    <t xml:space="preserve">3067958	</t>
  </si>
  <si>
    <t xml:space="preserve">(GRT)83493840;	</t>
  </si>
  <si>
    <t xml:space="preserve">999222942952443	</t>
  </si>
  <si>
    <t>[长沙]长沙会展诺富特酒店(80251071)</t>
  </si>
  <si>
    <t>高级套房&lt;至多8间&gt;&lt;2人入住&gt;&lt;早餐&gt;</t>
  </si>
  <si>
    <t>王志民</t>
  </si>
  <si>
    <t xml:space="preserve">3068184	</t>
  </si>
  <si>
    <t xml:space="preserve">2302260508	</t>
  </si>
  <si>
    <t xml:space="preserve">999222943193617	</t>
  </si>
  <si>
    <t>刘艳花,李长法,赵伟伟</t>
  </si>
  <si>
    <t xml:space="preserve">3068241	</t>
  </si>
  <si>
    <t xml:space="preserve">2302260514	</t>
  </si>
  <si>
    <t xml:space="preserve">999222943240826	</t>
  </si>
  <si>
    <t>[亳州]城市便捷（亳州万达康美中药城店）(68300276)</t>
  </si>
  <si>
    <t>标准大床房&lt;至多8间&gt;&lt;2人入住&gt;</t>
  </si>
  <si>
    <t>叶立军</t>
  </si>
  <si>
    <t xml:space="preserve">3068253	</t>
  </si>
  <si>
    <t xml:space="preserve">R_0558002_2747847	</t>
  </si>
  <si>
    <t xml:space="preserve">999222945705589	</t>
  </si>
  <si>
    <t>曹宏旭</t>
  </si>
  <si>
    <t xml:space="preserve">3068865	</t>
  </si>
  <si>
    <t xml:space="preserve">(THK)YD04202230226215540135;	</t>
  </si>
  <si>
    <t>，</t>
  </si>
  <si>
    <t>13070 CNY</t>
  </si>
  <si>
    <t>A230314093510481</t>
  </si>
  <si>
    <t>总计：13070元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</si>
  <si>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</si>
  <si>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</si>
  <si>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</si>
  <si>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</si>
  <si>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</si>
  <si>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</si>
  <si>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</si>
  <si>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</si>
  <si>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</si>
  <si>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</si>
  <si>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</si>
  <si>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</si>
  <si>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</si>
  <si>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</si>
  <si>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</si>
  <si>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</si>
  <si>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</si>
  <si>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</si>
  <si>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</si>
  <si>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2023-02-26</t>
  </si>
  <si>
    <t>3068865</t>
  </si>
  <si>
    <t>骏怡精选酒店(三江侗乡大道店)</t>
  </si>
  <si>
    <t>2023-02-27</t>
  </si>
  <si>
    <t>退房日月结</t>
  </si>
  <si>
    <t>89.00</t>
  </si>
  <si>
    <t>RMB</t>
  </si>
  <si>
    <t>0</t>
  </si>
  <si>
    <t>0.00</t>
  </si>
  <si>
    <t>携程汇登国内直连</t>
  </si>
  <si>
    <t>01.011264</t>
  </si>
  <si>
    <t>2023-02-26 21:55:41</t>
  </si>
  <si>
    <t>否</t>
  </si>
  <si>
    <t>广州汇登信息科技有限公司</t>
  </si>
  <si>
    <t>直连</t>
  </si>
  <si>
    <t>中国</t>
  </si>
  <si>
    <t>3068253</t>
  </si>
  <si>
    <t>城市便捷酒店(亳州魏武大道店)</t>
  </si>
  <si>
    <t>115.00</t>
  </si>
  <si>
    <t>2023-02-26 17:48:54</t>
  </si>
  <si>
    <t>3068241</t>
  </si>
  <si>
    <t>长沙会展诺富特酒店</t>
  </si>
  <si>
    <t>3510.00</t>
  </si>
  <si>
    <t>2023-02-26 17:43:58</t>
  </si>
  <si>
    <t>3068184</t>
  </si>
  <si>
    <t>1170.00</t>
  </si>
  <si>
    <t>2023-02-26 17:21:58</t>
  </si>
  <si>
    <t>3067958</t>
  </si>
  <si>
    <t>格林豪泰(重庆兴华中路店)</t>
  </si>
  <si>
    <t>135.00</t>
  </si>
  <si>
    <t>2023-02-26 15:47:50</t>
  </si>
  <si>
    <t>3067647</t>
  </si>
  <si>
    <t>汉庭酒店(淇县汽车站店)</t>
  </si>
  <si>
    <t>170.00</t>
  </si>
  <si>
    <t>2023-02-26 13:35:20</t>
  </si>
  <si>
    <t>2023-02-25</t>
  </si>
  <si>
    <t>3066161</t>
  </si>
  <si>
    <t>M1酒店</t>
  </si>
  <si>
    <t>LUO HONGSHENG</t>
  </si>
  <si>
    <t>1333.00</t>
  </si>
  <si>
    <t>2023-02-25 19:46:44</t>
  </si>
  <si>
    <t>3066150</t>
  </si>
  <si>
    <t>都市118连锁酒店(重庆合川财富广场店)</t>
  </si>
  <si>
    <t>160.00</t>
  </si>
  <si>
    <t>2023-02-25 19:36:58</t>
  </si>
  <si>
    <t>2023-02-23</t>
  </si>
  <si>
    <t>3059050</t>
  </si>
  <si>
    <t>雅斯特国际酒店(芒市机场店)</t>
  </si>
  <si>
    <t>296.00</t>
  </si>
  <si>
    <t>2023-02-23 15:48:00</t>
  </si>
  <si>
    <t>2023-02-20</t>
  </si>
  <si>
    <t>3048862</t>
  </si>
  <si>
    <t>华国商务酒店</t>
  </si>
  <si>
    <t>LI CHIACHIEN</t>
  </si>
  <si>
    <t>426.00</t>
  </si>
  <si>
    <t>2023-02-20 15:14:11</t>
  </si>
  <si>
    <t>2023-02-15</t>
  </si>
  <si>
    <t>3031762</t>
  </si>
  <si>
    <t>全季酒店(深圳宝安国际会展中心福永店)</t>
  </si>
  <si>
    <t>1560.00</t>
  </si>
  <si>
    <t>2023-02-15 09:49:22</t>
  </si>
  <si>
    <t>2023-02-08</t>
  </si>
  <si>
    <t>3013784</t>
  </si>
  <si>
    <t>乌来淞吕温泉会馆</t>
  </si>
  <si>
    <t>CHU ENTING</t>
  </si>
  <si>
    <t>1188.00</t>
  </si>
  <si>
    <t>2023-02-08 12:19:15</t>
  </si>
  <si>
    <t>2023-02-06</t>
  </si>
  <si>
    <t>3007578</t>
  </si>
  <si>
    <t>非杋精品汽车旅馆</t>
  </si>
  <si>
    <t>WU KELUNG</t>
  </si>
  <si>
    <t>1814.00</t>
  </si>
  <si>
    <t>2023-02-06 09:47:35</t>
  </si>
  <si>
    <t>2023-02-04</t>
  </si>
  <si>
    <t>3004124</t>
  </si>
  <si>
    <t>日月潭名人大饭店</t>
  </si>
  <si>
    <t>WU YI-CHEN,WU YI-CHEN</t>
  </si>
  <si>
    <t>1104.00</t>
  </si>
  <si>
    <t>2023-02-04 20:40:13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</si>
</sst>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44982</v>
      </c>
      <c r="G2" s="6">
        <v>44984</v>
      </c>
      <c r="H2" s="4">
        <v>1</v>
      </c>
      <c r="I2" s="4">
        <v>2</v>
      </c>
      <c r="J2" s="4">
        <v>2</v>
      </c>
      <c r="K2" s="4" t="s">
        <v>30</v>
      </c>
      <c r="L2" s="4">
        <v>1104</v>
      </c>
      <c r="M2" s="4">
        <v>1104</v>
      </c>
      <c r="N2" s="4" t="s">
        <v>31</v>
      </c>
      <c r="O2" s="4" t="s">
        <v>32</v>
      </c>
      <c r="P2" s="4" t="s">
        <v>33</v>
      </c>
      <c r="Q2" s="4">
        <v>0</v>
      </c>
      <c r="R2" s="7">
        <v>44961</v>
      </c>
      <c r="S2" s="6">
        <v>44999</v>
      </c>
      <c r="T2" s="4" t="s">
        <v>34</v>
      </c>
      <c r="U2" s="4">
        <v>1104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44982</v>
      </c>
      <c r="G3" s="6">
        <v>44984</v>
      </c>
      <c r="H3" s="4">
        <v>1</v>
      </c>
      <c r="I3" s="4">
        <v>2</v>
      </c>
      <c r="J3" s="4">
        <v>2</v>
      </c>
      <c r="K3" s="4" t="s">
        <v>30</v>
      </c>
      <c r="L3" s="4">
        <v>1814</v>
      </c>
      <c r="M3" s="4">
        <v>1814</v>
      </c>
      <c r="N3" s="4" t="s">
        <v>40</v>
      </c>
      <c r="O3" s="4" t="s">
        <v>32</v>
      </c>
      <c r="P3" s="4" t="s">
        <v>33</v>
      </c>
      <c r="Q3" s="4">
        <v>0</v>
      </c>
      <c r="R3" s="7">
        <v>44963</v>
      </c>
      <c r="S3" s="6">
        <v>44999</v>
      </c>
      <c r="T3" s="4" t="s">
        <v>34</v>
      </c>
      <c r="U3" s="4">
        <v>1814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44983</v>
      </c>
      <c r="G4" s="6">
        <v>44984</v>
      </c>
      <c r="H4" s="4">
        <v>1</v>
      </c>
      <c r="I4" s="4">
        <v>1</v>
      </c>
      <c r="J4" s="4">
        <v>1</v>
      </c>
      <c r="K4" s="4" t="s">
        <v>30</v>
      </c>
      <c r="L4" s="4">
        <v>1188</v>
      </c>
      <c r="M4" s="4">
        <v>1188</v>
      </c>
      <c r="N4" s="4" t="s">
        <v>46</v>
      </c>
      <c r="O4" s="4" t="s">
        <v>32</v>
      </c>
      <c r="P4" s="4" t="s">
        <v>33</v>
      </c>
      <c r="Q4" s="4">
        <v>0</v>
      </c>
      <c r="R4" s="7">
        <v>44965</v>
      </c>
      <c r="S4" s="6">
        <v>44999</v>
      </c>
      <c r="T4" s="4" t="s">
        <v>34</v>
      </c>
      <c r="U4" s="4">
        <v>1188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44980</v>
      </c>
      <c r="G5" s="6">
        <v>44984</v>
      </c>
      <c r="H5" s="4">
        <v>1</v>
      </c>
      <c r="I5" s="4">
        <v>4</v>
      </c>
      <c r="J5" s="4">
        <v>4</v>
      </c>
      <c r="K5" s="4" t="s">
        <v>30</v>
      </c>
      <c r="L5" s="4">
        <v>1560</v>
      </c>
      <c r="M5" s="4">
        <v>1560</v>
      </c>
      <c r="N5" s="4" t="s">
        <v>51</v>
      </c>
      <c r="O5" s="4" t="s">
        <v>32</v>
      </c>
      <c r="P5" s="4" t="s">
        <v>33</v>
      </c>
      <c r="Q5" s="4">
        <v>0</v>
      </c>
      <c r="R5" s="7">
        <v>44972</v>
      </c>
      <c r="S5" s="6">
        <v>44999</v>
      </c>
      <c r="T5" s="4" t="s">
        <v>34</v>
      </c>
      <c r="U5" s="4">
        <v>1560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44983</v>
      </c>
      <c r="G6" s="6">
        <v>44984</v>
      </c>
      <c r="H6" s="4">
        <v>1</v>
      </c>
      <c r="I6" s="4">
        <v>1</v>
      </c>
      <c r="J6" s="4">
        <v>1</v>
      </c>
      <c r="K6" s="4" t="s">
        <v>30</v>
      </c>
      <c r="L6" s="4">
        <v>426</v>
      </c>
      <c r="M6" s="4">
        <v>426</v>
      </c>
      <c r="N6" s="4" t="s">
        <v>57</v>
      </c>
      <c r="O6" s="4" t="s">
        <v>32</v>
      </c>
      <c r="P6" s="4" t="s">
        <v>33</v>
      </c>
      <c r="Q6" s="4">
        <v>0</v>
      </c>
      <c r="R6" s="7">
        <v>44977</v>
      </c>
      <c r="S6" s="6">
        <v>44999</v>
      </c>
      <c r="T6" s="4" t="s">
        <v>34</v>
      </c>
      <c r="U6" s="4">
        <v>426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44983</v>
      </c>
      <c r="G7" s="6">
        <v>44984</v>
      </c>
      <c r="H7" s="4">
        <v>1</v>
      </c>
      <c r="I7" s="4">
        <v>1</v>
      </c>
      <c r="J7" s="4">
        <v>1</v>
      </c>
      <c r="K7" s="4" t="s">
        <v>30</v>
      </c>
      <c r="L7" s="4">
        <v>296</v>
      </c>
      <c r="M7" s="4">
        <v>296</v>
      </c>
      <c r="N7" s="4" t="s">
        <v>62</v>
      </c>
      <c r="O7" s="4" t="s">
        <v>32</v>
      </c>
      <c r="P7" s="4" t="s">
        <v>33</v>
      </c>
      <c r="Q7" s="4">
        <v>0</v>
      </c>
      <c r="R7" s="7">
        <v>44980</v>
      </c>
      <c r="S7" s="6">
        <v>44999</v>
      </c>
      <c r="T7" s="4" t="s">
        <v>34</v>
      </c>
      <c r="U7" s="4">
        <v>296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44983</v>
      </c>
      <c r="G8" s="6">
        <v>44984</v>
      </c>
      <c r="H8" s="4">
        <v>1</v>
      </c>
      <c r="I8" s="4">
        <v>1</v>
      </c>
      <c r="J8" s="4">
        <v>1</v>
      </c>
      <c r="K8" s="4" t="s">
        <v>30</v>
      </c>
      <c r="L8" s="4">
        <v>296</v>
      </c>
      <c r="M8" s="4">
        <v>296</v>
      </c>
      <c r="N8" s="4" t="s">
        <v>66</v>
      </c>
      <c r="O8" s="4" t="s">
        <v>32</v>
      </c>
      <c r="P8" s="4" t="s">
        <v>33</v>
      </c>
      <c r="Q8" s="4">
        <v>0</v>
      </c>
      <c r="R8" s="7">
        <v>44982</v>
      </c>
      <c r="S8" s="6">
        <v>44999</v>
      </c>
      <c r="T8" s="4" t="s">
        <v>34</v>
      </c>
      <c r="U8" s="4">
        <v>296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44983</v>
      </c>
      <c r="G9" s="6">
        <v>44984</v>
      </c>
      <c r="H9" s="4">
        <v>1</v>
      </c>
      <c r="I9" s="4">
        <v>1</v>
      </c>
      <c r="J9" s="4">
        <v>1</v>
      </c>
      <c r="K9" s="4" t="s">
        <v>30</v>
      </c>
      <c r="L9" s="4">
        <v>160</v>
      </c>
      <c r="M9" s="4">
        <v>160</v>
      </c>
      <c r="N9" s="4" t="s">
        <v>72</v>
      </c>
      <c r="O9" s="4" t="s">
        <v>32</v>
      </c>
      <c r="P9" s="4" t="s">
        <v>33</v>
      </c>
      <c r="Q9" s="4">
        <v>0</v>
      </c>
      <c r="R9" s="7">
        <v>44982</v>
      </c>
      <c r="S9" s="6">
        <v>44999</v>
      </c>
      <c r="T9" s="4" t="s">
        <v>34</v>
      </c>
      <c r="U9" s="4">
        <v>160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44982</v>
      </c>
      <c r="G10" s="6">
        <v>44984</v>
      </c>
      <c r="H10" s="4">
        <v>1</v>
      </c>
      <c r="I10" s="4">
        <v>2</v>
      </c>
      <c r="J10" s="4">
        <v>2</v>
      </c>
      <c r="K10" s="4" t="s">
        <v>30</v>
      </c>
      <c r="L10" s="4">
        <v>1333</v>
      </c>
      <c r="M10" s="4">
        <v>1333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44982</v>
      </c>
      <c r="S10" s="6">
        <v>44999</v>
      </c>
      <c r="T10" s="4" t="s">
        <v>34</v>
      </c>
      <c r="U10" s="4">
        <v>1333</v>
      </c>
      <c r="V10" s="4">
        <v>0</v>
      </c>
      <c r="W10" s="4">
        <v>0</v>
      </c>
      <c r="X10" s="4" t="s">
        <v>79</v>
      </c>
      <c r="Y10" s="4" t="s">
        <v>36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44983</v>
      </c>
      <c r="G11" s="6">
        <v>44984</v>
      </c>
      <c r="H11" s="4">
        <v>1</v>
      </c>
      <c r="I11" s="4">
        <v>1</v>
      </c>
      <c r="J11" s="4">
        <v>1</v>
      </c>
      <c r="K11" s="4" t="s">
        <v>30</v>
      </c>
      <c r="L11" s="4">
        <v>89</v>
      </c>
      <c r="M11" s="4">
        <v>89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44983</v>
      </c>
      <c r="S11" s="6">
        <v>44999</v>
      </c>
      <c r="T11" s="4" t="s">
        <v>34</v>
      </c>
      <c r="U11" s="4">
        <v>89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60</v>
      </c>
      <c r="E12" s="4" t="s">
        <v>61</v>
      </c>
      <c r="F12" s="6">
        <v>44983</v>
      </c>
      <c r="G12" s="6">
        <v>44984</v>
      </c>
      <c r="H12" s="4">
        <v>1</v>
      </c>
      <c r="I12" s="4">
        <v>1</v>
      </c>
      <c r="J12" s="4">
        <v>1</v>
      </c>
      <c r="K12" s="4" t="s">
        <v>30</v>
      </c>
      <c r="L12" s="4">
        <v>296</v>
      </c>
      <c r="M12" s="4">
        <v>296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44983</v>
      </c>
      <c r="S12" s="6">
        <v>44999</v>
      </c>
      <c r="T12" s="4" t="s">
        <v>34</v>
      </c>
      <c r="U12" s="4">
        <v>296</v>
      </c>
      <c r="V12" s="4">
        <v>0</v>
      </c>
      <c r="W12" s="4">
        <v>0</v>
      </c>
      <c r="X12" s="4" t="s">
        <v>88</v>
      </c>
      <c r="Y12" s="4" t="s">
        <v>36</v>
      </c>
    </row>
    <row r="13" s="4" customFormat="1" spans="1:25">
      <c r="A13" s="4" t="s">
        <v>80</v>
      </c>
      <c r="B13" s="4" t="s">
        <v>26</v>
      </c>
      <c r="C13" s="4" t="s">
        <v>89</v>
      </c>
      <c r="D13" s="4" t="s">
        <v>81</v>
      </c>
      <c r="E13" s="4" t="s">
        <v>82</v>
      </c>
      <c r="F13" s="6">
        <v>44983</v>
      </c>
      <c r="G13" s="6">
        <v>44984</v>
      </c>
      <c r="H13" s="4">
        <v>1</v>
      </c>
      <c r="I13" s="4">
        <v>1</v>
      </c>
      <c r="J13" s="4">
        <v>1</v>
      </c>
      <c r="K13" s="4" t="s">
        <v>30</v>
      </c>
      <c r="L13" s="4">
        <v>-89</v>
      </c>
      <c r="M13" s="4">
        <v>-89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44983</v>
      </c>
      <c r="S13" s="6">
        <v>44999</v>
      </c>
      <c r="T13" s="4" t="s">
        <v>34</v>
      </c>
      <c r="U13" s="4">
        <v>-89</v>
      </c>
      <c r="V13" s="4">
        <v>0</v>
      </c>
      <c r="W13" s="4">
        <v>0</v>
      </c>
      <c r="X13" s="4" t="s">
        <v>84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89</v>
      </c>
      <c r="D14" s="4" t="s">
        <v>60</v>
      </c>
      <c r="E14" s="4" t="s">
        <v>61</v>
      </c>
      <c r="F14" s="6">
        <v>44983</v>
      </c>
      <c r="G14" s="6">
        <v>44984</v>
      </c>
      <c r="H14" s="4">
        <v>1</v>
      </c>
      <c r="I14" s="4">
        <v>1</v>
      </c>
      <c r="J14" s="4">
        <v>1</v>
      </c>
      <c r="K14" s="4" t="s">
        <v>30</v>
      </c>
      <c r="L14" s="4">
        <v>-296</v>
      </c>
      <c r="M14" s="4">
        <v>-296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44983</v>
      </c>
      <c r="S14" s="6">
        <v>44999</v>
      </c>
      <c r="T14" s="4" t="s">
        <v>34</v>
      </c>
      <c r="U14" s="4">
        <v>-296</v>
      </c>
      <c r="V14" s="4">
        <v>0</v>
      </c>
      <c r="W14" s="4">
        <v>0</v>
      </c>
      <c r="X14" s="4" t="s">
        <v>88</v>
      </c>
      <c r="Y14" s="4" t="s">
        <v>36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44983</v>
      </c>
      <c r="G15" s="6">
        <v>44984</v>
      </c>
      <c r="H15" s="4">
        <v>1</v>
      </c>
      <c r="I15" s="4">
        <v>1</v>
      </c>
      <c r="J15" s="4">
        <v>1</v>
      </c>
      <c r="K15" s="4" t="s">
        <v>30</v>
      </c>
      <c r="L15" s="4">
        <v>170</v>
      </c>
      <c r="M15" s="4">
        <v>170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44983</v>
      </c>
      <c r="S15" s="6">
        <v>44999</v>
      </c>
      <c r="T15" s="4" t="s">
        <v>34</v>
      </c>
      <c r="U15" s="4">
        <v>170</v>
      </c>
      <c r="V15" s="4">
        <v>0</v>
      </c>
      <c r="W15" s="4">
        <v>0</v>
      </c>
      <c r="X15" s="4" t="s">
        <v>94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44983</v>
      </c>
      <c r="G16" s="6">
        <v>44984</v>
      </c>
      <c r="H16" s="4">
        <v>1</v>
      </c>
      <c r="I16" s="4">
        <v>1</v>
      </c>
      <c r="J16" s="4">
        <v>1</v>
      </c>
      <c r="K16" s="4" t="s">
        <v>30</v>
      </c>
      <c r="L16" s="4">
        <v>135</v>
      </c>
      <c r="M16" s="4">
        <v>135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44983</v>
      </c>
      <c r="S16" s="6">
        <v>44999</v>
      </c>
      <c r="T16" s="4" t="s">
        <v>34</v>
      </c>
      <c r="U16" s="4">
        <v>135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44983</v>
      </c>
      <c r="G17" s="6">
        <v>44984</v>
      </c>
      <c r="H17" s="4">
        <v>1</v>
      </c>
      <c r="I17" s="4">
        <v>1</v>
      </c>
      <c r="J17" s="4">
        <v>1</v>
      </c>
      <c r="K17" s="4" t="s">
        <v>30</v>
      </c>
      <c r="L17" s="4">
        <v>1170</v>
      </c>
      <c r="M17" s="4">
        <v>1170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44983</v>
      </c>
      <c r="S17" s="6">
        <v>44999</v>
      </c>
      <c r="T17" s="4" t="s">
        <v>34</v>
      </c>
      <c r="U17" s="4">
        <v>1170</v>
      </c>
      <c r="V17" s="4">
        <v>0</v>
      </c>
      <c r="W17" s="4">
        <v>0</v>
      </c>
      <c r="X17" s="4" t="s">
        <v>106</v>
      </c>
      <c r="Y17" s="4" t="s">
        <v>107</v>
      </c>
    </row>
    <row r="18" s="4" customFormat="1" spans="1:27">
      <c r="A18" s="4" t="s">
        <v>108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44983</v>
      </c>
      <c r="G18" s="6">
        <v>44984</v>
      </c>
      <c r="H18" s="4">
        <v>3</v>
      </c>
      <c r="I18" s="4">
        <v>1</v>
      </c>
      <c r="J18" s="4">
        <v>3</v>
      </c>
      <c r="K18" s="4" t="s">
        <v>30</v>
      </c>
      <c r="L18" s="4">
        <v>3510</v>
      </c>
      <c r="M18" s="4">
        <v>3510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44983</v>
      </c>
      <c r="S18" s="6">
        <v>44999</v>
      </c>
      <c r="T18" s="4" t="s">
        <v>34</v>
      </c>
      <c r="U18" s="4">
        <v>3510</v>
      </c>
      <c r="V18" s="4">
        <v>0</v>
      </c>
      <c r="W18" s="4">
        <v>0</v>
      </c>
      <c r="X18" s="4" t="s">
        <v>110</v>
      </c>
      <c r="Y18" s="4">
        <v>2302260510</v>
      </c>
      <c r="Z18" s="4">
        <v>2302260512</v>
      </c>
      <c r="AA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44983</v>
      </c>
      <c r="G19" s="6">
        <v>44984</v>
      </c>
      <c r="H19" s="4">
        <v>1</v>
      </c>
      <c r="I19" s="4">
        <v>1</v>
      </c>
      <c r="J19" s="4">
        <v>1</v>
      </c>
      <c r="K19" s="4" t="s">
        <v>30</v>
      </c>
      <c r="L19" s="4">
        <v>115</v>
      </c>
      <c r="M19" s="4">
        <v>115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44983</v>
      </c>
      <c r="S19" s="6">
        <v>44999</v>
      </c>
      <c r="T19" s="4" t="s">
        <v>34</v>
      </c>
      <c r="U19" s="4">
        <v>115</v>
      </c>
      <c r="V19" s="4">
        <v>0</v>
      </c>
      <c r="W19" s="4">
        <v>0</v>
      </c>
      <c r="X19" s="4" t="s">
        <v>116</v>
      </c>
      <c r="Y19" s="4" t="s">
        <v>117</v>
      </c>
    </row>
    <row r="20" s="4" customFormat="1" spans="1:25">
      <c r="A20" s="4" t="s">
        <v>65</v>
      </c>
      <c r="B20" s="4" t="s">
        <v>26</v>
      </c>
      <c r="C20" s="4" t="s">
        <v>89</v>
      </c>
      <c r="D20" s="4" t="s">
        <v>60</v>
      </c>
      <c r="E20" s="4" t="s">
        <v>61</v>
      </c>
      <c r="F20" s="6">
        <v>44983</v>
      </c>
      <c r="G20" s="6">
        <v>44984</v>
      </c>
      <c r="H20" s="4">
        <v>1</v>
      </c>
      <c r="I20" s="4">
        <v>1</v>
      </c>
      <c r="J20" s="4">
        <v>1</v>
      </c>
      <c r="K20" s="4" t="s">
        <v>30</v>
      </c>
      <c r="L20" s="4">
        <v>-296</v>
      </c>
      <c r="M20" s="4">
        <v>-296</v>
      </c>
      <c r="N20" s="4" t="s">
        <v>66</v>
      </c>
      <c r="O20" s="4" t="s">
        <v>32</v>
      </c>
      <c r="P20" s="4" t="s">
        <v>33</v>
      </c>
      <c r="Q20" s="4">
        <v>0</v>
      </c>
      <c r="R20" s="7">
        <v>44982</v>
      </c>
      <c r="S20" s="6">
        <v>44999</v>
      </c>
      <c r="T20" s="4" t="s">
        <v>34</v>
      </c>
      <c r="U20" s="4">
        <v>-296</v>
      </c>
      <c r="V20" s="4">
        <v>0</v>
      </c>
      <c r="W20" s="4">
        <v>0</v>
      </c>
      <c r="X20" s="4" t="s">
        <v>67</v>
      </c>
      <c r="Y20" s="4" t="s">
        <v>68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81</v>
      </c>
      <c r="E21" s="4" t="s">
        <v>82</v>
      </c>
      <c r="F21" s="6">
        <v>44983</v>
      </c>
      <c r="G21" s="6">
        <v>44984</v>
      </c>
      <c r="H21" s="4">
        <v>1</v>
      </c>
      <c r="I21" s="4">
        <v>1</v>
      </c>
      <c r="J21" s="4">
        <v>1</v>
      </c>
      <c r="K21" s="4" t="s">
        <v>30</v>
      </c>
      <c r="L21" s="4">
        <v>89</v>
      </c>
      <c r="M21" s="4">
        <v>89</v>
      </c>
      <c r="N21" s="4" t="s">
        <v>119</v>
      </c>
      <c r="O21" s="4" t="s">
        <v>32</v>
      </c>
      <c r="P21" s="4" t="s">
        <v>33</v>
      </c>
      <c r="Q21" s="4">
        <v>0</v>
      </c>
      <c r="R21" s="7">
        <v>44983</v>
      </c>
      <c r="S21" s="6">
        <v>44999</v>
      </c>
      <c r="T21" s="4" t="s">
        <v>34</v>
      </c>
      <c r="U21" s="4">
        <v>89</v>
      </c>
      <c r="V21" s="4">
        <v>0</v>
      </c>
      <c r="W21" s="4">
        <v>0</v>
      </c>
      <c r="X21" s="4" t="s">
        <v>120</v>
      </c>
      <c r="Y21" s="4" t="s">
        <v>121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"/>
  <sheetViews>
    <sheetView tabSelected="1" workbookViewId="0">
      <selection activeCell="A26" sqref="A26:A27"/>
    </sheetView>
  </sheetViews>
  <sheetFormatPr defaultColWidth="9" defaultRowHeight="13.5"/>
  <cols>
    <col min="1" max="1" width="12.625" style="4"/>
    <col min="2" max="3" width="10.5" style="4" customWidth="1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122</v>
      </c>
    </row>
    <row r="2" s="4" customFormat="1" spans="1:9">
      <c r="A2" s="5">
        <v>999222527162782</v>
      </c>
      <c r="B2" s="6">
        <v>44982</v>
      </c>
      <c r="C2" s="6">
        <v>44984</v>
      </c>
      <c r="D2" s="4">
        <v>1104</v>
      </c>
      <c r="E2" s="4" t="str">
        <f>VLOOKUP(A2,HOP!A:L,12,0)</f>
        <v>1104.00</v>
      </c>
      <c r="F2" s="4" t="str">
        <f>VLOOKUP(A2,HOP!A:C,3,0)</f>
        <v>3004124</v>
      </c>
      <c r="G2" s="4">
        <f>D2-E2</f>
        <v>0</v>
      </c>
      <c r="H2" s="4" t="str">
        <f>$H$1&amp;F2</f>
        <v>，3004124</v>
      </c>
      <c r="I2" s="4" t="str">
        <f>VLOOKUP(A2,HOP!A:U,21,0)</f>
        <v>直连</v>
      </c>
    </row>
    <row r="3" s="4" customFormat="1" spans="1:9">
      <c r="A3" s="5">
        <v>999222549163843</v>
      </c>
      <c r="B3" s="6">
        <v>44982</v>
      </c>
      <c r="C3" s="6">
        <v>44984</v>
      </c>
      <c r="D3" s="4">
        <v>1814</v>
      </c>
      <c r="E3" s="4" t="str">
        <f>VLOOKUP(A3,HOP!A:L,12,0)</f>
        <v>1814.00</v>
      </c>
      <c r="F3" s="4" t="str">
        <f>VLOOKUP(A3,HOP!A:C,3,0)</f>
        <v>3007578</v>
      </c>
      <c r="G3" s="4">
        <f t="shared" ref="G3:G18" si="0">D3-E3</f>
        <v>0</v>
      </c>
      <c r="H3" s="4" t="str">
        <f t="shared" ref="H3:H18" si="1">$H$1&amp;F3</f>
        <v>，3007578</v>
      </c>
      <c r="I3" s="4" t="str">
        <f>VLOOKUP(A3,HOP!A:U,21,0)</f>
        <v>直连</v>
      </c>
    </row>
    <row r="4" s="4" customFormat="1" spans="1:9">
      <c r="A4" s="5">
        <v>999222592606334</v>
      </c>
      <c r="B4" s="6">
        <v>44983</v>
      </c>
      <c r="C4" s="6">
        <v>44984</v>
      </c>
      <c r="D4" s="4">
        <v>1188</v>
      </c>
      <c r="E4" s="4" t="str">
        <f>VLOOKUP(A4,HOP!A:L,12,0)</f>
        <v>1188.00</v>
      </c>
      <c r="F4" s="4" t="str">
        <f>VLOOKUP(A4,HOP!A:C,3,0)</f>
        <v>3013784</v>
      </c>
      <c r="G4" s="4">
        <f t="shared" si="0"/>
        <v>0</v>
      </c>
      <c r="H4" s="4" t="str">
        <f t="shared" si="1"/>
        <v>，3013784</v>
      </c>
      <c r="I4" s="4" t="str">
        <f>VLOOKUP(A4,HOP!A:U,21,0)</f>
        <v>直连</v>
      </c>
    </row>
    <row r="5" s="4" customFormat="1" spans="1:9">
      <c r="A5" s="5">
        <v>999222735248912</v>
      </c>
      <c r="B5" s="6">
        <v>44980</v>
      </c>
      <c r="C5" s="6">
        <v>44984</v>
      </c>
      <c r="D5" s="4">
        <v>1560</v>
      </c>
      <c r="E5" s="4" t="str">
        <f>VLOOKUP(A5,HOP!A:L,12,0)</f>
        <v>1560.00</v>
      </c>
      <c r="F5" s="4" t="str">
        <f>VLOOKUP(A5,HOP!A:C,3,0)</f>
        <v>3031762</v>
      </c>
      <c r="G5" s="4">
        <f t="shared" si="0"/>
        <v>0</v>
      </c>
      <c r="H5" s="4" t="str">
        <f t="shared" si="1"/>
        <v>，3031762</v>
      </c>
      <c r="I5" s="4" t="str">
        <f>VLOOKUP(A5,HOP!A:U,21,0)</f>
        <v>直连</v>
      </c>
    </row>
    <row r="6" s="4" customFormat="1" spans="1:9">
      <c r="A6" s="5">
        <v>999222830737377</v>
      </c>
      <c r="B6" s="6">
        <v>44983</v>
      </c>
      <c r="C6" s="6">
        <v>44984</v>
      </c>
      <c r="D6" s="4">
        <v>426</v>
      </c>
      <c r="E6" s="4" t="str">
        <f>VLOOKUP(A6,HOP!A:L,12,0)</f>
        <v>426.00</v>
      </c>
      <c r="F6" s="4" t="str">
        <f>VLOOKUP(A6,HOP!A:C,3,0)</f>
        <v>3048862</v>
      </c>
      <c r="G6" s="4">
        <f t="shared" si="0"/>
        <v>0</v>
      </c>
      <c r="H6" s="4" t="str">
        <f t="shared" si="1"/>
        <v>，3048862</v>
      </c>
      <c r="I6" s="4" t="str">
        <f>VLOOKUP(A6,HOP!A:U,21,0)</f>
        <v>直连</v>
      </c>
    </row>
    <row r="7" s="4" customFormat="1" spans="1:9">
      <c r="A7" s="5">
        <v>999222893383650</v>
      </c>
      <c r="B7" s="6">
        <v>44983</v>
      </c>
      <c r="C7" s="6">
        <v>44984</v>
      </c>
      <c r="D7" s="4">
        <v>296</v>
      </c>
      <c r="E7" s="4" t="str">
        <f>VLOOKUP(A7,HOP!A:L,12,0)</f>
        <v>296.00</v>
      </c>
      <c r="F7" s="4" t="str">
        <f>VLOOKUP(A7,HOP!A:C,3,0)</f>
        <v>3059050</v>
      </c>
      <c r="G7" s="4">
        <f t="shared" si="0"/>
        <v>0</v>
      </c>
      <c r="H7" s="4" t="str">
        <f t="shared" si="1"/>
        <v>，3059050</v>
      </c>
      <c r="I7" s="4" t="str">
        <f>VLOOKUP(A7,HOP!A:U,21,0)</f>
        <v>直连</v>
      </c>
    </row>
    <row r="8" s="4" customFormat="1" hidden="1" spans="1:9">
      <c r="A8" s="5">
        <v>999222932180459</v>
      </c>
      <c r="B8" s="6">
        <v>44983</v>
      </c>
      <c r="C8" s="6">
        <v>44984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999222934129181</v>
      </c>
      <c r="B9" s="6">
        <v>44983</v>
      </c>
      <c r="C9" s="6">
        <v>44984</v>
      </c>
      <c r="D9" s="4">
        <v>160</v>
      </c>
      <c r="E9" s="4" t="str">
        <f>VLOOKUP(A9,HOP!A:L,12,0)</f>
        <v>160.00</v>
      </c>
      <c r="F9" s="4" t="str">
        <f>VLOOKUP(A9,HOP!A:C,3,0)</f>
        <v>3066150</v>
      </c>
      <c r="G9" s="4">
        <f t="shared" si="0"/>
        <v>0</v>
      </c>
      <c r="H9" s="4" t="str">
        <f t="shared" si="1"/>
        <v>，3066150</v>
      </c>
      <c r="I9" s="4" t="str">
        <f>VLOOKUP(A9,HOP!A:U,21,0)</f>
        <v>直连</v>
      </c>
    </row>
    <row r="10" s="4" customFormat="1" spans="1:9">
      <c r="A10" s="5">
        <v>999222934249211</v>
      </c>
      <c r="B10" s="6">
        <v>44982</v>
      </c>
      <c r="C10" s="6">
        <v>44984</v>
      </c>
      <c r="D10" s="4">
        <v>1333</v>
      </c>
      <c r="E10" s="4" t="str">
        <f>VLOOKUP(A10,HOP!A:L,12,0)</f>
        <v>1333.00</v>
      </c>
      <c r="F10" s="4" t="str">
        <f>VLOOKUP(A10,HOP!A:C,3,0)</f>
        <v>3066161</v>
      </c>
      <c r="G10" s="4">
        <f t="shared" si="0"/>
        <v>0</v>
      </c>
      <c r="H10" s="4" t="str">
        <f t="shared" si="1"/>
        <v>，3066161</v>
      </c>
      <c r="I10" s="4" t="str">
        <f>VLOOKUP(A10,HOP!A:U,21,0)</f>
        <v>直连</v>
      </c>
    </row>
    <row r="11" s="4" customFormat="1" hidden="1" spans="1:9">
      <c r="A11" s="5">
        <v>999222938249823</v>
      </c>
      <c r="B11" s="6">
        <v>44983</v>
      </c>
      <c r="C11" s="6">
        <v>44984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999222938416056</v>
      </c>
      <c r="B12" s="6">
        <v>44983</v>
      </c>
      <c r="C12" s="6">
        <v>44984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999222940900918</v>
      </c>
      <c r="B13" s="6">
        <v>44983</v>
      </c>
      <c r="C13" s="6">
        <v>44984</v>
      </c>
      <c r="D13" s="4">
        <v>170</v>
      </c>
      <c r="E13" s="4" t="str">
        <f>VLOOKUP(A13,HOP!A:L,12,0)</f>
        <v>170.00</v>
      </c>
      <c r="F13" s="4" t="str">
        <f>VLOOKUP(A13,HOP!A:C,3,0)</f>
        <v>3067647</v>
      </c>
      <c r="G13" s="4">
        <f t="shared" si="0"/>
        <v>0</v>
      </c>
      <c r="H13" s="4" t="str">
        <f t="shared" si="1"/>
        <v>，3067647</v>
      </c>
      <c r="I13" s="4" t="str">
        <f>VLOOKUP(A13,HOP!A:U,21,0)</f>
        <v>直连</v>
      </c>
    </row>
    <row r="14" s="4" customFormat="1" spans="1:9">
      <c r="A14" s="5">
        <v>999222942133310</v>
      </c>
      <c r="B14" s="6">
        <v>44983</v>
      </c>
      <c r="C14" s="6">
        <v>44984</v>
      </c>
      <c r="D14" s="4">
        <v>135</v>
      </c>
      <c r="E14" s="4" t="str">
        <f>VLOOKUP(A14,HOP!A:L,12,0)</f>
        <v>135.00</v>
      </c>
      <c r="F14" s="4" t="str">
        <f>VLOOKUP(A14,HOP!A:C,3,0)</f>
        <v>3067958</v>
      </c>
      <c r="G14" s="4">
        <f t="shared" si="0"/>
        <v>0</v>
      </c>
      <c r="H14" s="4" t="str">
        <f t="shared" si="1"/>
        <v>，3067958</v>
      </c>
      <c r="I14" s="4" t="str">
        <f>VLOOKUP(A14,HOP!A:U,21,0)</f>
        <v>直连</v>
      </c>
    </row>
    <row r="15" s="4" customFormat="1" spans="1:9">
      <c r="A15" s="5">
        <v>999222942952443</v>
      </c>
      <c r="B15" s="6">
        <v>44983</v>
      </c>
      <c r="C15" s="6">
        <v>44984</v>
      </c>
      <c r="D15" s="4">
        <v>1170</v>
      </c>
      <c r="E15" s="4" t="str">
        <f>VLOOKUP(A15,HOP!A:L,12,0)</f>
        <v>1170.00</v>
      </c>
      <c r="F15" s="4" t="str">
        <f>VLOOKUP(A15,HOP!A:C,3,0)</f>
        <v>3068184</v>
      </c>
      <c r="G15" s="4">
        <f t="shared" si="0"/>
        <v>0</v>
      </c>
      <c r="H15" s="4" t="str">
        <f t="shared" si="1"/>
        <v>，3068184</v>
      </c>
      <c r="I15" s="4" t="str">
        <f>VLOOKUP(A15,HOP!A:U,21,0)</f>
        <v>直连</v>
      </c>
    </row>
    <row r="16" s="4" customFormat="1" spans="1:9">
      <c r="A16" s="5">
        <v>999222943193617</v>
      </c>
      <c r="B16" s="6">
        <v>44983</v>
      </c>
      <c r="C16" s="6">
        <v>44984</v>
      </c>
      <c r="D16" s="4">
        <v>3510</v>
      </c>
      <c r="E16" s="4" t="str">
        <f>VLOOKUP(A16,HOP!A:L,12,0)</f>
        <v>3510.00</v>
      </c>
      <c r="F16" s="4" t="str">
        <f>VLOOKUP(A16,HOP!A:C,3,0)</f>
        <v>3068241</v>
      </c>
      <c r="G16" s="4">
        <f t="shared" si="0"/>
        <v>0</v>
      </c>
      <c r="H16" s="4" t="str">
        <f t="shared" si="1"/>
        <v>，3068241</v>
      </c>
      <c r="I16" s="4" t="str">
        <f>VLOOKUP(A16,HOP!A:U,21,0)</f>
        <v>直连</v>
      </c>
    </row>
    <row r="17" s="4" customFormat="1" spans="1:9">
      <c r="A17" s="5">
        <v>999222943240826</v>
      </c>
      <c r="B17" s="6">
        <v>44983</v>
      </c>
      <c r="C17" s="6">
        <v>44984</v>
      </c>
      <c r="D17" s="4">
        <v>115</v>
      </c>
      <c r="E17" s="4" t="str">
        <f>VLOOKUP(A17,HOP!A:L,12,0)</f>
        <v>115.00</v>
      </c>
      <c r="F17" s="4" t="str">
        <f>VLOOKUP(A17,HOP!A:C,3,0)</f>
        <v>3068253</v>
      </c>
      <c r="G17" s="4">
        <f t="shared" si="0"/>
        <v>0</v>
      </c>
      <c r="H17" s="4" t="str">
        <f t="shared" si="1"/>
        <v>，3068253</v>
      </c>
      <c r="I17" s="4" t="str">
        <f>VLOOKUP(A17,HOP!A:U,21,0)</f>
        <v>直连</v>
      </c>
    </row>
    <row r="18" s="4" customFormat="1" spans="1:9">
      <c r="A18" s="5">
        <v>999222945705589</v>
      </c>
      <c r="B18" s="6">
        <v>44983</v>
      </c>
      <c r="C18" s="6">
        <v>44984</v>
      </c>
      <c r="D18" s="4">
        <v>89</v>
      </c>
      <c r="E18" s="4" t="str">
        <f>VLOOKUP(A18,HOP!A:L,12,0)</f>
        <v>89.00</v>
      </c>
      <c r="F18" s="4" t="str">
        <f>VLOOKUP(A18,HOP!A:C,3,0)</f>
        <v>3068865</v>
      </c>
      <c r="G18" s="4">
        <f t="shared" si="0"/>
        <v>0</v>
      </c>
      <c r="H18" s="4" t="str">
        <f t="shared" si="1"/>
        <v>，3068865</v>
      </c>
      <c r="I18" s="4" t="str">
        <f>VLOOKUP(A18,HOP!A:U,21,0)</f>
        <v>直连</v>
      </c>
    </row>
    <row r="20" spans="4:4">
      <c r="D20" s="4">
        <f>SUM(D2:D19)</f>
        <v>13070</v>
      </c>
    </row>
    <row r="22" spans="4:4">
      <c r="D22" s="4" t="s">
        <v>123</v>
      </c>
    </row>
    <row r="26" spans="1:1">
      <c r="A26" s="4" t="s">
        <v>124</v>
      </c>
    </row>
    <row r="27" spans="1:1">
      <c r="A27" s="4" t="s">
        <v>125</v>
      </c>
    </row>
  </sheetData>
  <autoFilter ref="A1:XFD22">
    <filterColumn colId="3">
      <filters blank="1">
        <filter val="3510"/>
        <filter val="1814"/>
        <filter val="115"/>
        <filter val="296"/>
        <filter val="160"/>
        <filter val="1560"/>
        <filter val="426"/>
        <filter val="13070 CNY"/>
        <filter val="170"/>
        <filter val="1170"/>
        <filter val="13070"/>
        <filter val="1333"/>
        <filter val="135"/>
        <filter val="1104"/>
        <filter val="1188"/>
        <filter val="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3.5"/>
  <cols>
    <col min="1" max="1" width="11.125" style="1"/>
    <col min="2" max="2" width="8" style="1"/>
    <col min="3" max="3" width="8.375" style="1" customWidth="1"/>
    <col min="4" max="16382" width="8" style="1"/>
  </cols>
  <sheetData>
    <row r="1" s="1" customFormat="1" ht="12.75" spans="1:22">
      <c r="A1" s="2" t="s">
        <v>126</v>
      </c>
      <c r="B1" s="2" t="s">
        <v>127</v>
      </c>
      <c r="C1" s="2" t="s">
        <v>128</v>
      </c>
      <c r="D1" s="2" t="s">
        <v>129</v>
      </c>
      <c r="E1" s="2" t="s">
        <v>13</v>
      </c>
      <c r="F1" s="2" t="s">
        <v>5</v>
      </c>
      <c r="G1" s="2" t="s">
        <v>6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  <c r="U1" s="2" t="s">
        <v>143</v>
      </c>
      <c r="V1" s="2" t="s">
        <v>144</v>
      </c>
    </row>
    <row r="2" s="1" customFormat="1" ht="12.75" spans="1:22">
      <c r="A2" s="3">
        <v>999222945705589</v>
      </c>
      <c r="B2" s="1" t="s">
        <v>145</v>
      </c>
      <c r="C2" s="1" t="s">
        <v>146</v>
      </c>
      <c r="D2" s="1" t="s">
        <v>147</v>
      </c>
      <c r="E2" s="1" t="s">
        <v>119</v>
      </c>
      <c r="F2" s="1" t="s">
        <v>145</v>
      </c>
      <c r="G2" s="1" t="s">
        <v>148</v>
      </c>
      <c r="H2" s="1" t="s">
        <v>149</v>
      </c>
      <c r="I2" s="1" t="s">
        <v>150</v>
      </c>
      <c r="J2" s="1" t="s">
        <v>151</v>
      </c>
      <c r="K2" s="1" t="s">
        <v>150</v>
      </c>
      <c r="L2" s="1" t="s">
        <v>150</v>
      </c>
      <c r="M2" s="1" t="s">
        <v>152</v>
      </c>
      <c r="N2" s="1" t="s">
        <v>152</v>
      </c>
      <c r="O2" s="1" t="s">
        <v>153</v>
      </c>
      <c r="P2" s="1" t="s">
        <v>154</v>
      </c>
      <c r="Q2" s="1" t="s">
        <v>155</v>
      </c>
      <c r="R2" s="1" t="s">
        <v>156</v>
      </c>
      <c r="S2" s="1" t="s">
        <v>157</v>
      </c>
      <c r="T2" s="1" t="s">
        <v>158</v>
      </c>
      <c r="U2" s="1" t="s">
        <v>159</v>
      </c>
      <c r="V2" s="1" t="s">
        <v>160</v>
      </c>
    </row>
    <row r="3" s="1" customFormat="1" ht="12.75" spans="1:22">
      <c r="A3" s="3">
        <v>999222943240826</v>
      </c>
      <c r="B3" s="1" t="s">
        <v>145</v>
      </c>
      <c r="C3" s="1" t="s">
        <v>161</v>
      </c>
      <c r="D3" s="1" t="s">
        <v>162</v>
      </c>
      <c r="E3" s="1" t="s">
        <v>115</v>
      </c>
      <c r="F3" s="1" t="s">
        <v>145</v>
      </c>
      <c r="G3" s="1" t="s">
        <v>148</v>
      </c>
      <c r="H3" s="1" t="s">
        <v>149</v>
      </c>
      <c r="I3" s="1" t="s">
        <v>163</v>
      </c>
      <c r="J3" s="1" t="s">
        <v>151</v>
      </c>
      <c r="K3" s="1" t="s">
        <v>163</v>
      </c>
      <c r="L3" s="1" t="s">
        <v>163</v>
      </c>
      <c r="M3" s="1" t="s">
        <v>152</v>
      </c>
      <c r="N3" s="1" t="s">
        <v>152</v>
      </c>
      <c r="O3" s="1" t="s">
        <v>153</v>
      </c>
      <c r="P3" s="1" t="s">
        <v>154</v>
      </c>
      <c r="Q3" s="1" t="s">
        <v>155</v>
      </c>
      <c r="R3" s="1" t="s">
        <v>164</v>
      </c>
      <c r="S3" s="1" t="s">
        <v>157</v>
      </c>
      <c r="T3" s="1" t="s">
        <v>158</v>
      </c>
      <c r="U3" s="1" t="s">
        <v>159</v>
      </c>
      <c r="V3" s="1" t="s">
        <v>160</v>
      </c>
    </row>
    <row r="4" s="1" customFormat="1" ht="12.75" spans="1:22">
      <c r="A4" s="3">
        <v>999222943193617</v>
      </c>
      <c r="B4" s="1" t="s">
        <v>145</v>
      </c>
      <c r="C4" s="1" t="s">
        <v>165</v>
      </c>
      <c r="D4" s="1" t="s">
        <v>166</v>
      </c>
      <c r="E4" s="1" t="s">
        <v>109</v>
      </c>
      <c r="F4" s="1" t="s">
        <v>145</v>
      </c>
      <c r="G4" s="1" t="s">
        <v>148</v>
      </c>
      <c r="H4" s="1" t="s">
        <v>149</v>
      </c>
      <c r="I4" s="1" t="s">
        <v>167</v>
      </c>
      <c r="J4" s="1" t="s">
        <v>151</v>
      </c>
      <c r="K4" s="1" t="s">
        <v>167</v>
      </c>
      <c r="L4" s="1" t="s">
        <v>167</v>
      </c>
      <c r="M4" s="1" t="s">
        <v>152</v>
      </c>
      <c r="N4" s="1" t="s">
        <v>152</v>
      </c>
      <c r="O4" s="1" t="s">
        <v>153</v>
      </c>
      <c r="P4" s="1" t="s">
        <v>154</v>
      </c>
      <c r="Q4" s="1" t="s">
        <v>155</v>
      </c>
      <c r="R4" s="1" t="s">
        <v>168</v>
      </c>
      <c r="S4" s="1" t="s">
        <v>157</v>
      </c>
      <c r="T4" s="1" t="s">
        <v>158</v>
      </c>
      <c r="U4" s="1" t="s">
        <v>159</v>
      </c>
      <c r="V4" s="1" t="s">
        <v>160</v>
      </c>
    </row>
    <row r="5" s="1" customFormat="1" ht="12.75" spans="1:22">
      <c r="A5" s="3">
        <v>999222942952443</v>
      </c>
      <c r="B5" s="1" t="s">
        <v>145</v>
      </c>
      <c r="C5" s="1" t="s">
        <v>169</v>
      </c>
      <c r="D5" s="1" t="s">
        <v>166</v>
      </c>
      <c r="E5" s="1" t="s">
        <v>105</v>
      </c>
      <c r="F5" s="1" t="s">
        <v>145</v>
      </c>
      <c r="G5" s="1" t="s">
        <v>148</v>
      </c>
      <c r="H5" s="1" t="s">
        <v>149</v>
      </c>
      <c r="I5" s="1" t="s">
        <v>170</v>
      </c>
      <c r="J5" s="1" t="s">
        <v>151</v>
      </c>
      <c r="K5" s="1" t="s">
        <v>170</v>
      </c>
      <c r="L5" s="1" t="s">
        <v>170</v>
      </c>
      <c r="M5" s="1" t="s">
        <v>152</v>
      </c>
      <c r="N5" s="1" t="s">
        <v>152</v>
      </c>
      <c r="O5" s="1" t="s">
        <v>153</v>
      </c>
      <c r="P5" s="1" t="s">
        <v>154</v>
      </c>
      <c r="Q5" s="1" t="s">
        <v>155</v>
      </c>
      <c r="R5" s="1" t="s">
        <v>171</v>
      </c>
      <c r="S5" s="1" t="s">
        <v>157</v>
      </c>
      <c r="T5" s="1" t="s">
        <v>158</v>
      </c>
      <c r="U5" s="1" t="s">
        <v>159</v>
      </c>
      <c r="V5" s="1" t="s">
        <v>160</v>
      </c>
    </row>
    <row r="6" s="1" customFormat="1" ht="12.75" spans="1:22">
      <c r="A6" s="3">
        <v>999222942133310</v>
      </c>
      <c r="B6" s="1" t="s">
        <v>145</v>
      </c>
      <c r="C6" s="1" t="s">
        <v>172</v>
      </c>
      <c r="D6" s="1" t="s">
        <v>173</v>
      </c>
      <c r="E6" s="1" t="s">
        <v>99</v>
      </c>
      <c r="F6" s="1" t="s">
        <v>145</v>
      </c>
      <c r="G6" s="1" t="s">
        <v>148</v>
      </c>
      <c r="H6" s="1" t="s">
        <v>149</v>
      </c>
      <c r="I6" s="1" t="s">
        <v>174</v>
      </c>
      <c r="J6" s="1" t="s">
        <v>151</v>
      </c>
      <c r="K6" s="1" t="s">
        <v>174</v>
      </c>
      <c r="L6" s="1" t="s">
        <v>174</v>
      </c>
      <c r="M6" s="1" t="s">
        <v>152</v>
      </c>
      <c r="N6" s="1" t="s">
        <v>152</v>
      </c>
      <c r="O6" s="1" t="s">
        <v>153</v>
      </c>
      <c r="P6" s="1" t="s">
        <v>154</v>
      </c>
      <c r="Q6" s="1" t="s">
        <v>155</v>
      </c>
      <c r="R6" s="1" t="s">
        <v>175</v>
      </c>
      <c r="S6" s="1" t="s">
        <v>157</v>
      </c>
      <c r="T6" s="1" t="s">
        <v>158</v>
      </c>
      <c r="U6" s="1" t="s">
        <v>159</v>
      </c>
      <c r="V6" s="1" t="s">
        <v>160</v>
      </c>
    </row>
    <row r="7" s="1" customFormat="1" ht="12.75" spans="1:22">
      <c r="A7" s="3">
        <v>999222940900918</v>
      </c>
      <c r="B7" s="1" t="s">
        <v>145</v>
      </c>
      <c r="C7" s="1" t="s">
        <v>176</v>
      </c>
      <c r="D7" s="1" t="s">
        <v>177</v>
      </c>
      <c r="E7" s="1" t="s">
        <v>93</v>
      </c>
      <c r="F7" s="1" t="s">
        <v>145</v>
      </c>
      <c r="G7" s="1" t="s">
        <v>148</v>
      </c>
      <c r="H7" s="1" t="s">
        <v>149</v>
      </c>
      <c r="I7" s="1" t="s">
        <v>178</v>
      </c>
      <c r="J7" s="1" t="s">
        <v>151</v>
      </c>
      <c r="K7" s="1" t="s">
        <v>178</v>
      </c>
      <c r="L7" s="1" t="s">
        <v>178</v>
      </c>
      <c r="M7" s="1" t="s">
        <v>152</v>
      </c>
      <c r="N7" s="1" t="s">
        <v>152</v>
      </c>
      <c r="O7" s="1" t="s">
        <v>153</v>
      </c>
      <c r="P7" s="1" t="s">
        <v>154</v>
      </c>
      <c r="Q7" s="1" t="s">
        <v>155</v>
      </c>
      <c r="R7" s="1" t="s">
        <v>179</v>
      </c>
      <c r="S7" s="1" t="s">
        <v>157</v>
      </c>
      <c r="T7" s="1" t="s">
        <v>158</v>
      </c>
      <c r="U7" s="1" t="s">
        <v>159</v>
      </c>
      <c r="V7" s="1" t="s">
        <v>160</v>
      </c>
    </row>
    <row r="8" s="1" customFormat="1" ht="12.75" spans="1:22">
      <c r="A8" s="3">
        <v>999222934249211</v>
      </c>
      <c r="B8" s="1" t="s">
        <v>180</v>
      </c>
      <c r="C8" s="1" t="s">
        <v>181</v>
      </c>
      <c r="D8" s="1" t="s">
        <v>182</v>
      </c>
      <c r="E8" s="1" t="s">
        <v>183</v>
      </c>
      <c r="F8" s="1" t="s">
        <v>180</v>
      </c>
      <c r="G8" s="1" t="s">
        <v>148</v>
      </c>
      <c r="H8" s="1" t="s">
        <v>149</v>
      </c>
      <c r="I8" s="1" t="s">
        <v>184</v>
      </c>
      <c r="J8" s="1" t="s">
        <v>151</v>
      </c>
      <c r="K8" s="1" t="s">
        <v>184</v>
      </c>
      <c r="L8" s="1" t="s">
        <v>184</v>
      </c>
      <c r="M8" s="1" t="s">
        <v>152</v>
      </c>
      <c r="N8" s="1" t="s">
        <v>152</v>
      </c>
      <c r="O8" s="1" t="s">
        <v>153</v>
      </c>
      <c r="P8" s="1" t="s">
        <v>154</v>
      </c>
      <c r="Q8" s="1" t="s">
        <v>155</v>
      </c>
      <c r="R8" s="1" t="s">
        <v>185</v>
      </c>
      <c r="S8" s="1" t="s">
        <v>157</v>
      </c>
      <c r="T8" s="1" t="s">
        <v>158</v>
      </c>
      <c r="U8" s="1" t="s">
        <v>159</v>
      </c>
      <c r="V8" s="1" t="s">
        <v>160</v>
      </c>
    </row>
    <row r="9" s="1" customFormat="1" ht="12.75" spans="1:22">
      <c r="A9" s="3">
        <v>999222934129181</v>
      </c>
      <c r="B9" s="1" t="s">
        <v>180</v>
      </c>
      <c r="C9" s="1" t="s">
        <v>186</v>
      </c>
      <c r="D9" s="1" t="s">
        <v>187</v>
      </c>
      <c r="E9" s="1" t="s">
        <v>72</v>
      </c>
      <c r="F9" s="1" t="s">
        <v>145</v>
      </c>
      <c r="G9" s="1" t="s">
        <v>148</v>
      </c>
      <c r="H9" s="1" t="s">
        <v>149</v>
      </c>
      <c r="I9" s="1" t="s">
        <v>188</v>
      </c>
      <c r="J9" s="1" t="s">
        <v>151</v>
      </c>
      <c r="K9" s="1" t="s">
        <v>188</v>
      </c>
      <c r="L9" s="1" t="s">
        <v>188</v>
      </c>
      <c r="M9" s="1" t="s">
        <v>152</v>
      </c>
      <c r="N9" s="1" t="s">
        <v>152</v>
      </c>
      <c r="O9" s="1" t="s">
        <v>153</v>
      </c>
      <c r="P9" s="1" t="s">
        <v>154</v>
      </c>
      <c r="Q9" s="1" t="s">
        <v>155</v>
      </c>
      <c r="R9" s="1" t="s">
        <v>189</v>
      </c>
      <c r="S9" s="1" t="s">
        <v>157</v>
      </c>
      <c r="T9" s="1" t="s">
        <v>158</v>
      </c>
      <c r="U9" s="1" t="s">
        <v>159</v>
      </c>
      <c r="V9" s="1" t="s">
        <v>160</v>
      </c>
    </row>
    <row r="10" s="1" customFormat="1" ht="12.75" spans="1:22">
      <c r="A10" s="3">
        <v>999222893383650</v>
      </c>
      <c r="B10" s="1" t="s">
        <v>190</v>
      </c>
      <c r="C10" s="1" t="s">
        <v>191</v>
      </c>
      <c r="D10" s="1" t="s">
        <v>192</v>
      </c>
      <c r="E10" s="1" t="s">
        <v>62</v>
      </c>
      <c r="F10" s="1" t="s">
        <v>145</v>
      </c>
      <c r="G10" s="1" t="s">
        <v>148</v>
      </c>
      <c r="H10" s="1" t="s">
        <v>149</v>
      </c>
      <c r="I10" s="1" t="s">
        <v>193</v>
      </c>
      <c r="J10" s="1" t="s">
        <v>151</v>
      </c>
      <c r="K10" s="1" t="s">
        <v>193</v>
      </c>
      <c r="L10" s="1" t="s">
        <v>193</v>
      </c>
      <c r="M10" s="1" t="s">
        <v>152</v>
      </c>
      <c r="N10" s="1" t="s">
        <v>152</v>
      </c>
      <c r="O10" s="1" t="s">
        <v>153</v>
      </c>
      <c r="P10" s="1" t="s">
        <v>154</v>
      </c>
      <c r="Q10" s="1" t="s">
        <v>155</v>
      </c>
      <c r="R10" s="1" t="s">
        <v>194</v>
      </c>
      <c r="S10" s="1" t="s">
        <v>157</v>
      </c>
      <c r="T10" s="1" t="s">
        <v>158</v>
      </c>
      <c r="U10" s="1" t="s">
        <v>159</v>
      </c>
      <c r="V10" s="1" t="s">
        <v>160</v>
      </c>
    </row>
    <row r="11" s="1" customFormat="1" ht="12.75" spans="1:22">
      <c r="A11" s="3">
        <v>999222830737377</v>
      </c>
      <c r="B11" s="1" t="s">
        <v>195</v>
      </c>
      <c r="C11" s="1" t="s">
        <v>196</v>
      </c>
      <c r="D11" s="1" t="s">
        <v>197</v>
      </c>
      <c r="E11" s="1" t="s">
        <v>198</v>
      </c>
      <c r="F11" s="1" t="s">
        <v>145</v>
      </c>
      <c r="G11" s="1" t="s">
        <v>148</v>
      </c>
      <c r="H11" s="1" t="s">
        <v>149</v>
      </c>
      <c r="I11" s="1" t="s">
        <v>199</v>
      </c>
      <c r="J11" s="1" t="s">
        <v>151</v>
      </c>
      <c r="K11" s="1" t="s">
        <v>199</v>
      </c>
      <c r="L11" s="1" t="s">
        <v>199</v>
      </c>
      <c r="M11" s="1" t="s">
        <v>152</v>
      </c>
      <c r="N11" s="1" t="s">
        <v>152</v>
      </c>
      <c r="O11" s="1" t="s">
        <v>153</v>
      </c>
      <c r="P11" s="1" t="s">
        <v>154</v>
      </c>
      <c r="Q11" s="1" t="s">
        <v>155</v>
      </c>
      <c r="R11" s="1" t="s">
        <v>200</v>
      </c>
      <c r="S11" s="1" t="s">
        <v>157</v>
      </c>
      <c r="T11" s="1" t="s">
        <v>158</v>
      </c>
      <c r="U11" s="1" t="s">
        <v>159</v>
      </c>
      <c r="V11" s="1" t="s">
        <v>160</v>
      </c>
    </row>
    <row r="12" s="1" customFormat="1" ht="12.75" spans="1:22">
      <c r="A12" s="3">
        <v>999222735248912</v>
      </c>
      <c r="B12" s="1" t="s">
        <v>201</v>
      </c>
      <c r="C12" s="1" t="s">
        <v>202</v>
      </c>
      <c r="D12" s="1" t="s">
        <v>203</v>
      </c>
      <c r="E12" s="1" t="s">
        <v>51</v>
      </c>
      <c r="F12" s="1" t="s">
        <v>190</v>
      </c>
      <c r="G12" s="1" t="s">
        <v>148</v>
      </c>
      <c r="H12" s="1" t="s">
        <v>149</v>
      </c>
      <c r="I12" s="1" t="s">
        <v>204</v>
      </c>
      <c r="J12" s="1" t="s">
        <v>151</v>
      </c>
      <c r="K12" s="1" t="s">
        <v>204</v>
      </c>
      <c r="L12" s="1" t="s">
        <v>204</v>
      </c>
      <c r="M12" s="1" t="s">
        <v>152</v>
      </c>
      <c r="N12" s="1" t="s">
        <v>152</v>
      </c>
      <c r="O12" s="1" t="s">
        <v>153</v>
      </c>
      <c r="P12" s="1" t="s">
        <v>154</v>
      </c>
      <c r="Q12" s="1" t="s">
        <v>155</v>
      </c>
      <c r="R12" s="1" t="s">
        <v>205</v>
      </c>
      <c r="S12" s="1" t="s">
        <v>157</v>
      </c>
      <c r="T12" s="1" t="s">
        <v>158</v>
      </c>
      <c r="U12" s="1" t="s">
        <v>159</v>
      </c>
      <c r="V12" s="1" t="s">
        <v>160</v>
      </c>
    </row>
    <row r="13" s="1" customFormat="1" ht="12.75" spans="1:22">
      <c r="A13" s="3">
        <v>999222592606334</v>
      </c>
      <c r="B13" s="1" t="s">
        <v>206</v>
      </c>
      <c r="C13" s="1" t="s">
        <v>207</v>
      </c>
      <c r="D13" s="1" t="s">
        <v>208</v>
      </c>
      <c r="E13" s="1" t="s">
        <v>209</v>
      </c>
      <c r="F13" s="1" t="s">
        <v>145</v>
      </c>
      <c r="G13" s="1" t="s">
        <v>148</v>
      </c>
      <c r="H13" s="1" t="s">
        <v>149</v>
      </c>
      <c r="I13" s="1" t="s">
        <v>210</v>
      </c>
      <c r="J13" s="1" t="s">
        <v>151</v>
      </c>
      <c r="K13" s="1" t="s">
        <v>210</v>
      </c>
      <c r="L13" s="1" t="s">
        <v>210</v>
      </c>
      <c r="M13" s="1" t="s">
        <v>152</v>
      </c>
      <c r="N13" s="1" t="s">
        <v>152</v>
      </c>
      <c r="O13" s="1" t="s">
        <v>153</v>
      </c>
      <c r="P13" s="1" t="s">
        <v>154</v>
      </c>
      <c r="Q13" s="1" t="s">
        <v>155</v>
      </c>
      <c r="R13" s="1" t="s">
        <v>211</v>
      </c>
      <c r="S13" s="1" t="s">
        <v>157</v>
      </c>
      <c r="T13" s="1" t="s">
        <v>158</v>
      </c>
      <c r="U13" s="1" t="s">
        <v>159</v>
      </c>
      <c r="V13" s="1" t="s">
        <v>160</v>
      </c>
    </row>
    <row r="14" s="1" customFormat="1" ht="12.75" spans="1:22">
      <c r="A14" s="3">
        <v>999222549163843</v>
      </c>
      <c r="B14" s="1" t="s">
        <v>212</v>
      </c>
      <c r="C14" s="1" t="s">
        <v>213</v>
      </c>
      <c r="D14" s="1" t="s">
        <v>214</v>
      </c>
      <c r="E14" s="1" t="s">
        <v>215</v>
      </c>
      <c r="F14" s="1" t="s">
        <v>180</v>
      </c>
      <c r="G14" s="1" t="s">
        <v>148</v>
      </c>
      <c r="H14" s="1" t="s">
        <v>149</v>
      </c>
      <c r="I14" s="1" t="s">
        <v>216</v>
      </c>
      <c r="J14" s="1" t="s">
        <v>151</v>
      </c>
      <c r="K14" s="1" t="s">
        <v>216</v>
      </c>
      <c r="L14" s="1" t="s">
        <v>216</v>
      </c>
      <c r="M14" s="1" t="s">
        <v>152</v>
      </c>
      <c r="N14" s="1" t="s">
        <v>152</v>
      </c>
      <c r="O14" s="1" t="s">
        <v>153</v>
      </c>
      <c r="P14" s="1" t="s">
        <v>154</v>
      </c>
      <c r="Q14" s="1" t="s">
        <v>155</v>
      </c>
      <c r="R14" s="1" t="s">
        <v>217</v>
      </c>
      <c r="S14" s="1" t="s">
        <v>157</v>
      </c>
      <c r="T14" s="1" t="s">
        <v>158</v>
      </c>
      <c r="U14" s="1" t="s">
        <v>159</v>
      </c>
      <c r="V14" s="1" t="s">
        <v>160</v>
      </c>
    </row>
    <row r="15" s="1" customFormat="1" ht="12.75" spans="1:22">
      <c r="A15" s="3">
        <v>999222527162782</v>
      </c>
      <c r="B15" s="1" t="s">
        <v>218</v>
      </c>
      <c r="C15" s="1" t="s">
        <v>219</v>
      </c>
      <c r="D15" s="1" t="s">
        <v>220</v>
      </c>
      <c r="E15" s="1" t="s">
        <v>221</v>
      </c>
      <c r="F15" s="1" t="s">
        <v>180</v>
      </c>
      <c r="G15" s="1" t="s">
        <v>148</v>
      </c>
      <c r="H15" s="1" t="s">
        <v>149</v>
      </c>
      <c r="I15" s="1" t="s">
        <v>222</v>
      </c>
      <c r="J15" s="1" t="s">
        <v>151</v>
      </c>
      <c r="K15" s="1" t="s">
        <v>222</v>
      </c>
      <c r="L15" s="1" t="s">
        <v>222</v>
      </c>
      <c r="M15" s="1" t="s">
        <v>152</v>
      </c>
      <c r="N15" s="1" t="s">
        <v>152</v>
      </c>
      <c r="O15" s="1" t="s">
        <v>153</v>
      </c>
      <c r="P15" s="1" t="s">
        <v>154</v>
      </c>
      <c r="Q15" s="1" t="s">
        <v>155</v>
      </c>
      <c r="R15" s="1" t="s">
        <v>223</v>
      </c>
      <c r="S15" s="1" t="s">
        <v>157</v>
      </c>
      <c r="T15" s="1" t="s">
        <v>158</v>
      </c>
      <c r="U15" s="1" t="s">
        <v>159</v>
      </c>
      <c r="V15" s="1" t="s">
        <v>160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2023-03-14T01:20:19Z</dcterms:created>
  <dcterms:modified xsi:type="dcterms:W3CDTF">2023-03-14T01:36:06Z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84107DBB719F4B919DE149BF136CDE95</vt:lpwstr>
  </property>
  <property fmtid="{D5CDD505-2E9C-101B-9397-08002B2CF9AE}" pid="3" name="KSOProductBuildVer">
    <vt:lpwstr>2052-11.1.0.13703</vt:lpwstr>
  </property>
</Properties>
</file>