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<sst xmlns="http://schemas.openxmlformats.org/spreadsheetml/2006/main" count="455" uniqueCount="212">
  <si>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</si>
  <si>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</si>
  <si>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</si>
  <si>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</si>
  <si>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</si>
  <si>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</si>
  <si>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</si>
  <si>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</si>
  <si>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</si>
  <si>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</si>
  <si>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</si>
  <si>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</si>
  <si>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</si>
  <si>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</si>
  <si>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</si>
  <si>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</si>
  <si>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</si>
  <si>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</si>
  <si>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</si>
  <si>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</si>
  <si>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</si>
  <si>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</si>
  <si>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</si>
  <si>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</si>
  <si>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</si>
  <si>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999221900110726	</t>
  </si>
  <si>
    <t>Ctrip</t>
  </si>
  <si>
    <t>正常</t>
  </si>
  <si>
    <t>[檀香山]阿洛希拉尼威基基海滩度假村('Alohilani Resort Waikiki Beach)(37200143)</t>
  </si>
  <si>
    <t>客房, 1 张特大床, 部分海景&lt;2人入住&gt;&lt;不退款&gt;</t>
  </si>
  <si>
    <t>USD</t>
  </si>
  <si>
    <t>LEE/DONGGEUN,HYEON/JINKYEONG</t>
  </si>
  <si>
    <t>CA5326230311USD</t>
  </si>
  <si>
    <t>未提现</t>
  </si>
  <si>
    <t>携程开票</t>
  </si>
  <si>
    <t xml:space="preserve">2868242	</t>
  </si>
  <si>
    <t xml:space="preserve">	</t>
  </si>
  <si>
    <t xml:space="preserve">999221902063742	</t>
  </si>
  <si>
    <t>[巴厘岛]巴厘岛阿斯顿仓古海滩度假村(ASTON Canggu Beach Resort)(44793371)</t>
  </si>
  <si>
    <t>高级房&lt;2人入住&gt;&lt;不退款&gt;</t>
  </si>
  <si>
    <t>Ooi/Jian Yuan</t>
  </si>
  <si>
    <t xml:space="preserve">2869042	</t>
  </si>
  <si>
    <t xml:space="preserve">RZ-1423128395	</t>
  </si>
  <si>
    <t>取消</t>
  </si>
  <si>
    <t xml:space="preserve">999222829230021	</t>
  </si>
  <si>
    <t>[曼谷]素坤逸S31酒店 - 政府卫生认证(S31 Sukhumvit Hotel - SHA Extra Plus)(37279512)</t>
  </si>
  <si>
    <t>尊贵双人床房&lt;2人入住&gt;&lt;不退款&gt;</t>
  </si>
  <si>
    <t>wu/mianjie,jiang/xueping</t>
  </si>
  <si>
    <t xml:space="preserve">3048582	</t>
  </si>
  <si>
    <t xml:space="preserve">21478224465	</t>
  </si>
  <si>
    <t>[普林塞萨港]巴拉望HII公主港顺化度假酒店(Hue Hotels &amp; Resorts Puerto Princesa Managed by HII)(37206599)</t>
  </si>
  <si>
    <t>豪华房&lt;2人入住&gt;&lt;不退款&gt;</t>
  </si>
  <si>
    <t>Sendito/Winedres,Sendito/Winedres</t>
  </si>
  <si>
    <t>CA5326230312USD</t>
  </si>
  <si>
    <t xml:space="preserve">2745699	</t>
  </si>
  <si>
    <t xml:space="preserve">RZ-2029490569	</t>
  </si>
  <si>
    <t xml:space="preserve">999222672869260	</t>
  </si>
  <si>
    <t>[肯辛顿-切尔西区]伦勃朗酒店(The Rembrandt)(37207737)</t>
  </si>
  <si>
    <t>行政客房, 1 张双人床&lt;2人入住&gt;&lt;不退款&gt;</t>
  </si>
  <si>
    <t>Raber/Enrico</t>
  </si>
  <si>
    <t xml:space="preserve">3024090	</t>
  </si>
  <si>
    <t xml:space="preserve">82974019	</t>
  </si>
  <si>
    <t xml:space="preserve">999222974157384	</t>
  </si>
  <si>
    <t>[乔治市]槟城乔治市湾景酒店 (槟城对抗新冠肺炎认证)(Bayview Hotel Georgetown Penang)(37242547)</t>
  </si>
  <si>
    <t>豪华房（双床）&lt;2人入住&gt;&lt;不退款&gt;</t>
  </si>
  <si>
    <t>WELSH/PAUL EUGENE</t>
  </si>
  <si>
    <t xml:space="preserve">3077690	</t>
  </si>
  <si>
    <t xml:space="preserve">1466116862	</t>
  </si>
  <si>
    <t xml:space="preserve">999223035967416	</t>
  </si>
  <si>
    <t>[首尔]三井酒店(Hotel Samjung)(37236514)</t>
  </si>
  <si>
    <t>标准双床房&lt;2人入住&gt;&lt;不退款&gt;</t>
  </si>
  <si>
    <t>ZHANG/MENGLIAN</t>
  </si>
  <si>
    <t xml:space="preserve">3096373	</t>
  </si>
  <si>
    <t xml:space="preserve">23036714	</t>
  </si>
  <si>
    <t xml:space="preserve">999223067680739	</t>
  </si>
  <si>
    <t>[梳邦再也]双威主题乐园酒店(Sunway Lagoon Hotel)(39663959)</t>
  </si>
  <si>
    <t>豪华加大客房&lt;2人入住&gt;&lt;不退款&gt;</t>
  </si>
  <si>
    <t>CHEN/LIHONG</t>
  </si>
  <si>
    <t xml:space="preserve">3104663	</t>
  </si>
  <si>
    <t xml:space="preserve">260584522	</t>
  </si>
  <si>
    <t xml:space="preserve">999222684008604	</t>
  </si>
  <si>
    <t>[普吉岛]奈涵度假村(政府卫生认证)(The Nai Harn(SHA Extra Plus))(40718848)</t>
  </si>
  <si>
    <t>至尊海洋景房&lt;2人入住&gt;&lt;不退款&gt;&lt;早餐&gt;</t>
  </si>
  <si>
    <t>LIU/JIAMIN,CHEN/TIANLE</t>
  </si>
  <si>
    <t>CA5326230313USD</t>
  </si>
  <si>
    <t xml:space="preserve">3025381	</t>
  </si>
  <si>
    <t xml:space="preserve">999222684049360	</t>
  </si>
  <si>
    <t>YI/XIAOMENG</t>
  </si>
  <si>
    <t xml:space="preserve">3025389	</t>
  </si>
  <si>
    <t xml:space="preserve">999223091457739	</t>
  </si>
  <si>
    <t>[曼谷]UHG 拉普罗四分之一酒店(The Quarter Ladprao by Uhg)(39650633)</t>
  </si>
  <si>
    <t>高级客房1张特大床&lt;2人入住&gt;&lt;不退款&gt;</t>
  </si>
  <si>
    <t>Nantaphan/Kanjana,Nantaphan/Kanjana</t>
  </si>
  <si>
    <t xml:space="preserve">3111680	</t>
  </si>
  <si>
    <t xml:space="preserve">1470909712	</t>
  </si>
  <si>
    <t xml:space="preserve">999223091629572	</t>
  </si>
  <si>
    <t>[乔治市]槟城乔治敦图恩酒店(Tune Hotel Georgetown Penang)(39035338)</t>
  </si>
  <si>
    <t>双床房（无窗）&lt;2人入住&gt;&lt;不退款&gt;</t>
  </si>
  <si>
    <t>MAT ISA/MUHAMMAD HAFIQ</t>
  </si>
  <si>
    <t xml:space="preserve">3111836	</t>
  </si>
  <si>
    <t xml:space="preserve">1471018653	</t>
  </si>
  <si>
    <t>，</t>
  </si>
  <si>
    <t>A230313100402481</t>
  </si>
  <si>
    <t>A230313100452481</t>
  </si>
  <si>
    <t>USD / HKD 当前参考汇率: 7.84874</t>
  </si>
  <si>
    <t>总计：3883 USD/
30476.66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</si>
  <si>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</si>
  <si>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</si>
  <si>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</si>
  <si>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</si>
  <si>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</si>
  <si>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</si>
  <si>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</si>
  <si>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</si>
  <si>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</si>
  <si>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</si>
  <si>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</si>
  <si>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</si>
  <si>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</si>
  <si>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</si>
  <si>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</si>
  <si>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</si>
  <si>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</si>
  <si>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</si>
  <si>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</si>
  <si>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2023-03-09</t>
  </si>
  <si>
    <t>3111836</t>
  </si>
  <si>
    <t>槟城市途恩酒店</t>
  </si>
  <si>
    <t>MAT ISA MUHAMMAD HAFIQ</t>
  </si>
  <si>
    <t>2023-03-10</t>
  </si>
  <si>
    <t>退房日周结</t>
  </si>
  <si>
    <t>153.21</t>
  </si>
  <si>
    <t>22.00</t>
  </si>
  <si>
    <t>0</t>
  </si>
  <si>
    <t>0.00</t>
  </si>
  <si>
    <t>携程盛景国际直连</t>
  </si>
  <si>
    <t>01.010677</t>
  </si>
  <si>
    <t>2023-03-09 06:17:46</t>
  </si>
  <si>
    <t>否</t>
  </si>
  <si>
    <t>汇智国际旅游发展有限公司</t>
  </si>
  <si>
    <t>直连</t>
  </si>
  <si>
    <t>马来西亚</t>
  </si>
  <si>
    <t>3111680</t>
  </si>
  <si>
    <t>UHG 拉普罗四分之一酒店</t>
  </si>
  <si>
    <t>Nantaphan Kanjana,Nantaphan Kanjana</t>
  </si>
  <si>
    <t>717.32</t>
  </si>
  <si>
    <t>103.00</t>
  </si>
  <si>
    <t>2023-03-09 03:06:56</t>
  </si>
  <si>
    <t>泰国</t>
  </si>
  <si>
    <t>2023-03-07</t>
  </si>
  <si>
    <t>3104663</t>
  </si>
  <si>
    <t>双威克里奥酒店</t>
  </si>
  <si>
    <t>CHEN LIHONG</t>
  </si>
  <si>
    <t>2023-03-08</t>
  </si>
  <si>
    <t>534.94</t>
  </si>
  <si>
    <t>77.00</t>
  </si>
  <si>
    <t>2023-03-07 15:30:28</t>
  </si>
  <si>
    <t>直采</t>
  </si>
  <si>
    <t>2023-03-05</t>
  </si>
  <si>
    <t>3096373</t>
  </si>
  <si>
    <t>首尔三井酒店</t>
  </si>
  <si>
    <t>ZHANG MENGLIAN</t>
  </si>
  <si>
    <t>1010.20</t>
  </si>
  <si>
    <t>146.00</t>
  </si>
  <si>
    <t>2023-03-06 08:37:30</t>
  </si>
  <si>
    <t>韩国</t>
  </si>
  <si>
    <t>2023-03-01</t>
  </si>
  <si>
    <t>3077690</t>
  </si>
  <si>
    <t>槟城乔治市湾景酒店 (槟城对抗新冠肺炎认证)</t>
  </si>
  <si>
    <t>WELSH PAUL EUGENE</t>
  </si>
  <si>
    <t>2023-03-04</t>
  </si>
  <si>
    <t>1619.42</t>
  </si>
  <si>
    <t>233.00</t>
  </si>
  <si>
    <t>2023-03-01 16:36:38</t>
  </si>
  <si>
    <t>2023-02-12</t>
  </si>
  <si>
    <t>3025389</t>
  </si>
  <si>
    <t>普吉岛奈涵度假村</t>
  </si>
  <si>
    <t>YI XIAOMENG</t>
  </si>
  <si>
    <t>3905.62</t>
  </si>
  <si>
    <t>572.00</t>
  </si>
  <si>
    <t>2023-02-16 19:29:31</t>
  </si>
  <si>
    <t>3025381</t>
  </si>
  <si>
    <t>LIU JIAMIN,CHEN TIANLE</t>
  </si>
  <si>
    <t>2023-02-16 19:33:17</t>
  </si>
  <si>
    <t>3024090</t>
  </si>
  <si>
    <t>伦勃朗酒店</t>
  </si>
  <si>
    <t>Raber Enrico</t>
  </si>
  <si>
    <t>2471.74</t>
  </si>
  <si>
    <t>362.00</t>
  </si>
  <si>
    <t>2023-02-12 01:59:47</t>
  </si>
  <si>
    <t>英国</t>
  </si>
  <si>
    <t>2022-12-12</t>
  </si>
  <si>
    <t>2869042</t>
  </si>
  <si>
    <t>巴厘岛阿斯顿仓古海滩度假村</t>
  </si>
  <si>
    <t>Ooi Jian Yuan</t>
  </si>
  <si>
    <t>2022-12-12 21:43:22</t>
  </si>
  <si>
    <t>印度尼西亚</t>
  </si>
  <si>
    <t>2868242</t>
  </si>
  <si>
    <t>阿洛希拉尼威基基海滩度假村</t>
  </si>
  <si>
    <t>LEE DONGGEUN,HYEON JINKYEONG</t>
  </si>
  <si>
    <t>8847.34</t>
  </si>
  <si>
    <t>1268.00</t>
  </si>
  <si>
    <t>2022-12-12 16:02:01</t>
  </si>
  <si>
    <t>美国</t>
  </si>
  <si>
    <t>2022-10-18</t>
  </si>
  <si>
    <t>2745699</t>
  </si>
  <si>
    <t>普林塞萨港顺化度假酒店-HII管理</t>
  </si>
  <si>
    <t>Sendito Winedres,Sendito Winedres</t>
  </si>
  <si>
    <t>3808.68</t>
  </si>
  <si>
    <t>528.00</t>
  </si>
  <si>
    <t>2022-10-18 05:26:20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</si>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</sst>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15</xdr:col>
      <xdr:colOff>323850</xdr:colOff>
      <xdr:row>55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04900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44993</v>
      </c>
      <c r="H2" s="4">
        <v>1</v>
      </c>
      <c r="I2" s="4">
        <v>4</v>
      </c>
      <c r="J2" s="4">
        <v>4</v>
      </c>
      <c r="K2" s="4" t="s">
        <v>30</v>
      </c>
      <c r="L2" s="4">
        <v>1268</v>
      </c>
      <c r="M2" s="4">
        <v>1268</v>
      </c>
      <c r="N2" s="4" t="s">
        <v>31</v>
      </c>
      <c r="O2" s="4" t="s">
        <v>32</v>
      </c>
      <c r="P2" s="4" t="s">
        <v>33</v>
      </c>
      <c r="Q2" s="4">
        <v>0</v>
      </c>
      <c r="R2" s="7">
        <v>44907</v>
      </c>
      <c r="S2" s="6">
        <v>44996</v>
      </c>
      <c r="T2" s="4" t="s">
        <v>34</v>
      </c>
      <c r="U2" s="4">
        <v>1268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44989</v>
      </c>
      <c r="G3" s="6">
        <v>44993</v>
      </c>
      <c r="H3" s="4">
        <v>1</v>
      </c>
      <c r="I3" s="4">
        <v>4</v>
      </c>
      <c r="J3" s="4">
        <v>4</v>
      </c>
      <c r="K3" s="4" t="s">
        <v>30</v>
      </c>
      <c r="L3" s="4">
        <v>252</v>
      </c>
      <c r="M3" s="4">
        <v>252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44907</v>
      </c>
      <c r="S3" s="6">
        <v>44996</v>
      </c>
      <c r="T3" s="4" t="s">
        <v>34</v>
      </c>
      <c r="U3" s="4">
        <v>252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44989</v>
      </c>
      <c r="G4" s="6">
        <v>44993</v>
      </c>
      <c r="H4" s="4">
        <v>1</v>
      </c>
      <c r="I4" s="4">
        <v>4</v>
      </c>
      <c r="J4" s="4">
        <v>4</v>
      </c>
      <c r="K4" s="4" t="s">
        <v>30</v>
      </c>
      <c r="L4" s="4">
        <v>-252</v>
      </c>
      <c r="M4" s="4">
        <v>-252</v>
      </c>
      <c r="N4" s="4" t="s">
        <v>40</v>
      </c>
      <c r="O4" s="4" t="s">
        <v>32</v>
      </c>
      <c r="P4" s="4" t="s">
        <v>33</v>
      </c>
      <c r="Q4" s="4">
        <v>0</v>
      </c>
      <c r="R4" s="7">
        <v>44907</v>
      </c>
      <c r="S4" s="6">
        <v>44996</v>
      </c>
      <c r="T4" s="4" t="s">
        <v>34</v>
      </c>
      <c r="U4" s="4">
        <v>-252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44991</v>
      </c>
      <c r="G5" s="6">
        <v>44993</v>
      </c>
      <c r="H5" s="4">
        <v>1</v>
      </c>
      <c r="I5" s="4">
        <v>2</v>
      </c>
      <c r="J5" s="4">
        <v>2</v>
      </c>
      <c r="K5" s="4" t="s">
        <v>30</v>
      </c>
      <c r="L5" s="4">
        <v>150</v>
      </c>
      <c r="M5" s="4">
        <v>150</v>
      </c>
      <c r="N5" s="4" t="s">
        <v>47</v>
      </c>
      <c r="O5" s="4" t="s">
        <v>32</v>
      </c>
      <c r="P5" s="4" t="s">
        <v>33</v>
      </c>
      <c r="Q5" s="4">
        <v>0</v>
      </c>
      <c r="R5" s="7">
        <v>44977</v>
      </c>
      <c r="S5" s="6">
        <v>44996</v>
      </c>
      <c r="T5" s="4" t="s">
        <v>34</v>
      </c>
      <c r="U5" s="4">
        <v>150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43</v>
      </c>
      <c r="D6" s="4" t="s">
        <v>45</v>
      </c>
      <c r="E6" s="4" t="s">
        <v>46</v>
      </c>
      <c r="F6" s="6">
        <v>44991</v>
      </c>
      <c r="G6" s="6">
        <v>44993</v>
      </c>
      <c r="H6" s="4">
        <v>1</v>
      </c>
      <c r="I6" s="4">
        <v>2</v>
      </c>
      <c r="J6" s="4">
        <v>2</v>
      </c>
      <c r="K6" s="4" t="s">
        <v>30</v>
      </c>
      <c r="L6" s="4">
        <v>-150</v>
      </c>
      <c r="M6" s="4">
        <v>-150</v>
      </c>
      <c r="N6" s="4" t="s">
        <v>47</v>
      </c>
      <c r="O6" s="4" t="s">
        <v>32</v>
      </c>
      <c r="P6" s="4" t="s">
        <v>33</v>
      </c>
      <c r="Q6" s="4">
        <v>0</v>
      </c>
      <c r="R6" s="7">
        <v>44977</v>
      </c>
      <c r="S6" s="6">
        <v>44996</v>
      </c>
      <c r="T6" s="4" t="s">
        <v>34</v>
      </c>
      <c r="U6" s="4">
        <v>-150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44986</v>
      </c>
      <c r="G7" s="6">
        <v>44994</v>
      </c>
      <c r="H7" s="4">
        <v>1</v>
      </c>
      <c r="I7" s="4">
        <v>8</v>
      </c>
      <c r="J7" s="4">
        <v>8</v>
      </c>
      <c r="K7" s="4" t="s">
        <v>30</v>
      </c>
      <c r="L7" s="4">
        <v>528</v>
      </c>
      <c r="M7" s="4">
        <v>528</v>
      </c>
      <c r="N7" s="4" t="s">
        <v>52</v>
      </c>
      <c r="O7" s="4" t="s">
        <v>53</v>
      </c>
      <c r="P7" s="4" t="s">
        <v>33</v>
      </c>
      <c r="Q7" s="4">
        <v>0</v>
      </c>
      <c r="R7" s="7">
        <v>44852</v>
      </c>
      <c r="S7" s="6">
        <v>44997</v>
      </c>
      <c r="T7" s="4" t="s">
        <v>34</v>
      </c>
      <c r="U7" s="4">
        <v>528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44992</v>
      </c>
      <c r="G8" s="6">
        <v>44994</v>
      </c>
      <c r="H8" s="4">
        <v>1</v>
      </c>
      <c r="I8" s="4">
        <v>2</v>
      </c>
      <c r="J8" s="4">
        <v>2</v>
      </c>
      <c r="K8" s="4" t="s">
        <v>30</v>
      </c>
      <c r="L8" s="4">
        <v>362</v>
      </c>
      <c r="M8" s="4">
        <v>362</v>
      </c>
      <c r="N8" s="4" t="s">
        <v>59</v>
      </c>
      <c r="O8" s="4" t="s">
        <v>53</v>
      </c>
      <c r="P8" s="4" t="s">
        <v>33</v>
      </c>
      <c r="Q8" s="4">
        <v>0</v>
      </c>
      <c r="R8" s="7">
        <v>44969</v>
      </c>
      <c r="S8" s="6">
        <v>44997</v>
      </c>
      <c r="T8" s="4" t="s">
        <v>34</v>
      </c>
      <c r="U8" s="4">
        <v>362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44989</v>
      </c>
      <c r="G9" s="6">
        <v>44994</v>
      </c>
      <c r="H9" s="4">
        <v>1</v>
      </c>
      <c r="I9" s="4">
        <v>5</v>
      </c>
      <c r="J9" s="4">
        <v>5</v>
      </c>
      <c r="K9" s="4" t="s">
        <v>30</v>
      </c>
      <c r="L9" s="4">
        <v>233</v>
      </c>
      <c r="M9" s="4">
        <v>233</v>
      </c>
      <c r="N9" s="4" t="s">
        <v>65</v>
      </c>
      <c r="O9" s="4" t="s">
        <v>53</v>
      </c>
      <c r="P9" s="4" t="s">
        <v>33</v>
      </c>
      <c r="Q9" s="4">
        <v>0</v>
      </c>
      <c r="R9" s="7">
        <v>44986</v>
      </c>
      <c r="S9" s="6">
        <v>44997</v>
      </c>
      <c r="T9" s="4" t="s">
        <v>34</v>
      </c>
      <c r="U9" s="4">
        <v>233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44992</v>
      </c>
      <c r="G10" s="6">
        <v>44994</v>
      </c>
      <c r="H10" s="4">
        <v>1</v>
      </c>
      <c r="I10" s="4">
        <v>2</v>
      </c>
      <c r="J10" s="4">
        <v>2</v>
      </c>
      <c r="K10" s="4" t="s">
        <v>30</v>
      </c>
      <c r="L10" s="4">
        <v>146</v>
      </c>
      <c r="M10" s="4">
        <v>146</v>
      </c>
      <c r="N10" s="4" t="s">
        <v>71</v>
      </c>
      <c r="O10" s="4" t="s">
        <v>53</v>
      </c>
      <c r="P10" s="4" t="s">
        <v>33</v>
      </c>
      <c r="Q10" s="4">
        <v>0</v>
      </c>
      <c r="R10" s="7">
        <v>44990</v>
      </c>
      <c r="S10" s="6">
        <v>44997</v>
      </c>
      <c r="T10" s="4" t="s">
        <v>34</v>
      </c>
      <c r="U10" s="4">
        <v>146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44993</v>
      </c>
      <c r="G11" s="6">
        <v>44994</v>
      </c>
      <c r="H11" s="4">
        <v>1</v>
      </c>
      <c r="I11" s="4">
        <v>1</v>
      </c>
      <c r="J11" s="4">
        <v>1</v>
      </c>
      <c r="K11" s="4" t="s">
        <v>30</v>
      </c>
      <c r="L11" s="4">
        <v>77</v>
      </c>
      <c r="M11" s="4">
        <v>77</v>
      </c>
      <c r="N11" s="4" t="s">
        <v>77</v>
      </c>
      <c r="O11" s="4" t="s">
        <v>53</v>
      </c>
      <c r="P11" s="4" t="s">
        <v>33</v>
      </c>
      <c r="Q11" s="4">
        <v>0</v>
      </c>
      <c r="R11" s="7">
        <v>44992</v>
      </c>
      <c r="S11" s="6">
        <v>44997</v>
      </c>
      <c r="T11" s="4" t="s">
        <v>34</v>
      </c>
      <c r="U11" s="4">
        <v>77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44993</v>
      </c>
      <c r="G12" s="6">
        <v>44995</v>
      </c>
      <c r="H12" s="4">
        <v>1</v>
      </c>
      <c r="I12" s="4">
        <v>2</v>
      </c>
      <c r="J12" s="4">
        <v>2</v>
      </c>
      <c r="K12" s="4" t="s">
        <v>30</v>
      </c>
      <c r="L12" s="4">
        <v>572</v>
      </c>
      <c r="M12" s="4">
        <v>572</v>
      </c>
      <c r="N12" s="4" t="s">
        <v>83</v>
      </c>
      <c r="O12" s="4" t="s">
        <v>84</v>
      </c>
      <c r="P12" s="4" t="s">
        <v>33</v>
      </c>
      <c r="Q12" s="4">
        <v>0</v>
      </c>
      <c r="R12" s="7">
        <v>44969</v>
      </c>
      <c r="S12" s="6">
        <v>44998</v>
      </c>
      <c r="T12" s="4" t="s">
        <v>34</v>
      </c>
      <c r="U12" s="4">
        <v>572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44993</v>
      </c>
      <c r="G13" s="6">
        <v>44995</v>
      </c>
      <c r="H13" s="4">
        <v>1</v>
      </c>
      <c r="I13" s="4">
        <v>2</v>
      </c>
      <c r="J13" s="4">
        <v>2</v>
      </c>
      <c r="K13" s="4" t="s">
        <v>30</v>
      </c>
      <c r="L13" s="4">
        <v>572</v>
      </c>
      <c r="M13" s="4">
        <v>572</v>
      </c>
      <c r="N13" s="4" t="s">
        <v>87</v>
      </c>
      <c r="O13" s="4" t="s">
        <v>84</v>
      </c>
      <c r="P13" s="4" t="s">
        <v>33</v>
      </c>
      <c r="Q13" s="4">
        <v>0</v>
      </c>
      <c r="R13" s="7">
        <v>44969</v>
      </c>
      <c r="S13" s="6">
        <v>44998</v>
      </c>
      <c r="T13" s="4" t="s">
        <v>34</v>
      </c>
      <c r="U13" s="4">
        <v>572</v>
      </c>
      <c r="V13" s="4">
        <v>0</v>
      </c>
      <c r="W13" s="4">
        <v>0</v>
      </c>
      <c r="X13" s="4" t="s">
        <v>88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44994</v>
      </c>
      <c r="G14" s="6">
        <v>44995</v>
      </c>
      <c r="H14" s="4">
        <v>1</v>
      </c>
      <c r="I14" s="4">
        <v>1</v>
      </c>
      <c r="J14" s="4">
        <v>1</v>
      </c>
      <c r="K14" s="4" t="s">
        <v>30</v>
      </c>
      <c r="L14" s="4">
        <v>103</v>
      </c>
      <c r="M14" s="4">
        <v>103</v>
      </c>
      <c r="N14" s="4" t="s">
        <v>92</v>
      </c>
      <c r="O14" s="4" t="s">
        <v>84</v>
      </c>
      <c r="P14" s="4" t="s">
        <v>33</v>
      </c>
      <c r="Q14" s="4">
        <v>0</v>
      </c>
      <c r="R14" s="7">
        <v>44994</v>
      </c>
      <c r="S14" s="6">
        <v>44998</v>
      </c>
      <c r="T14" s="4" t="s">
        <v>34</v>
      </c>
      <c r="U14" s="4">
        <v>103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44994</v>
      </c>
      <c r="G15" s="6">
        <v>44995</v>
      </c>
      <c r="H15" s="4">
        <v>1</v>
      </c>
      <c r="I15" s="4">
        <v>1</v>
      </c>
      <c r="J15" s="4">
        <v>1</v>
      </c>
      <c r="K15" s="4" t="s">
        <v>30</v>
      </c>
      <c r="L15" s="4">
        <v>22</v>
      </c>
      <c r="M15" s="4">
        <v>22</v>
      </c>
      <c r="N15" s="4" t="s">
        <v>98</v>
      </c>
      <c r="O15" s="4" t="s">
        <v>84</v>
      </c>
      <c r="P15" s="4" t="s">
        <v>33</v>
      </c>
      <c r="Q15" s="4">
        <v>0</v>
      </c>
      <c r="R15" s="7">
        <v>44994</v>
      </c>
      <c r="S15" s="6">
        <v>44998</v>
      </c>
      <c r="T15" s="4" t="s">
        <v>34</v>
      </c>
      <c r="U15" s="4">
        <v>22</v>
      </c>
      <c r="V15" s="4">
        <v>0</v>
      </c>
      <c r="W15" s="4">
        <v>0</v>
      </c>
      <c r="X15" s="4" t="s">
        <v>99</v>
      </c>
      <c r="Y15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5">
        <v>999221900110726</v>
      </c>
      <c r="B2" s="6">
        <v>44989</v>
      </c>
      <c r="C2" s="6">
        <v>44993</v>
      </c>
      <c r="D2" s="4">
        <v>1268</v>
      </c>
      <c r="E2" s="4" t="str">
        <f>VLOOKUP(A2,HOP!A:L,12,0)</f>
        <v>1268.00</v>
      </c>
      <c r="F2" s="4" t="str">
        <f>VLOOKUP(A2,HOP!A:C,3,0)</f>
        <v>2868242</v>
      </c>
      <c r="G2" s="4">
        <f>D2-E2</f>
        <v>0</v>
      </c>
      <c r="H2" s="4" t="str">
        <f>$H$1&amp;F2</f>
        <v>，2868242</v>
      </c>
      <c r="I2" s="4" t="str">
        <f>VLOOKUP(A2,HOP!A:U,21,0)</f>
        <v>直连</v>
      </c>
    </row>
    <row r="3" s="4" customFormat="1" hidden="1" spans="1:9">
      <c r="A3" s="5">
        <v>999221902063742</v>
      </c>
      <c r="B3" s="6">
        <v>44989</v>
      </c>
      <c r="C3" s="6">
        <v>44993</v>
      </c>
      <c r="D3" s="4">
        <v>0</v>
      </c>
      <c r="E3" s="4" t="str">
        <f>VLOOKUP(A3,HOP!A:L,12,0)</f>
        <v>0.00</v>
      </c>
      <c r="F3" s="4" t="str">
        <f>VLOOKUP(A3,HOP!A:C,3,0)</f>
        <v>2869042</v>
      </c>
      <c r="G3" s="4">
        <f t="shared" ref="G3:G13" si="0">D3-E3</f>
        <v>0</v>
      </c>
      <c r="H3" s="4" t="str">
        <f t="shared" ref="H3:H13" si="1">$H$1&amp;F3</f>
        <v>，2869042</v>
      </c>
      <c r="I3" s="4" t="str">
        <f>VLOOKUP(A3,HOP!A:U,21,0)</f>
        <v>直连</v>
      </c>
    </row>
    <row r="4" s="4" customFormat="1" hidden="1" spans="1:9">
      <c r="A4" s="5">
        <v>999222829230021</v>
      </c>
      <c r="B4" s="6">
        <v>44991</v>
      </c>
      <c r="C4" s="6">
        <v>44993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21478224465</v>
      </c>
      <c r="B5" s="6">
        <v>44986</v>
      </c>
      <c r="C5" s="6">
        <v>44994</v>
      </c>
      <c r="D5" s="4">
        <v>528</v>
      </c>
      <c r="E5" s="4" t="str">
        <f>VLOOKUP(A5,HOP!A:L,12,0)</f>
        <v>528.00</v>
      </c>
      <c r="F5" s="4" t="str">
        <f>VLOOKUP(A5,HOP!A:C,3,0)</f>
        <v>2745699</v>
      </c>
      <c r="G5" s="4">
        <f t="shared" si="0"/>
        <v>0</v>
      </c>
      <c r="H5" s="4" t="str">
        <f t="shared" si="1"/>
        <v>，2745699</v>
      </c>
      <c r="I5" s="4" t="str">
        <f>VLOOKUP(A5,HOP!A:U,21,0)</f>
        <v>直连</v>
      </c>
    </row>
    <row r="6" s="4" customFormat="1" spans="1:9">
      <c r="A6" s="5">
        <v>999222672869260</v>
      </c>
      <c r="B6" s="6">
        <v>44992</v>
      </c>
      <c r="C6" s="6">
        <v>44994</v>
      </c>
      <c r="D6" s="4">
        <v>362</v>
      </c>
      <c r="E6" s="4" t="str">
        <f>VLOOKUP(A6,HOP!A:L,12,0)</f>
        <v>362.00</v>
      </c>
      <c r="F6" s="4" t="str">
        <f>VLOOKUP(A6,HOP!A:C,3,0)</f>
        <v>3024090</v>
      </c>
      <c r="G6" s="4">
        <f t="shared" si="0"/>
        <v>0</v>
      </c>
      <c r="H6" s="4" t="str">
        <f t="shared" si="1"/>
        <v>，3024090</v>
      </c>
      <c r="I6" s="4" t="str">
        <f>VLOOKUP(A6,HOP!A:U,21,0)</f>
        <v>直连</v>
      </c>
    </row>
    <row r="7" s="4" customFormat="1" spans="1:9">
      <c r="A7" s="5">
        <v>999222974157384</v>
      </c>
      <c r="B7" s="6">
        <v>44989</v>
      </c>
      <c r="C7" s="6">
        <v>44994</v>
      </c>
      <c r="D7" s="4">
        <v>233</v>
      </c>
      <c r="E7" s="4" t="str">
        <f>VLOOKUP(A7,HOP!A:L,12,0)</f>
        <v>233.00</v>
      </c>
      <c r="F7" s="4" t="str">
        <f>VLOOKUP(A7,HOP!A:C,3,0)</f>
        <v>3077690</v>
      </c>
      <c r="G7" s="4">
        <f t="shared" si="0"/>
        <v>0</v>
      </c>
      <c r="H7" s="4" t="str">
        <f t="shared" si="1"/>
        <v>，3077690</v>
      </c>
      <c r="I7" s="4" t="str">
        <f>VLOOKUP(A7,HOP!A:U,21,0)</f>
        <v>直连</v>
      </c>
    </row>
    <row r="8" s="4" customFormat="1" spans="1:9">
      <c r="A8" s="5">
        <v>999223035967416</v>
      </c>
      <c r="B8" s="6">
        <v>44992</v>
      </c>
      <c r="C8" s="6">
        <v>44994</v>
      </c>
      <c r="D8" s="4">
        <v>146</v>
      </c>
      <c r="E8" s="4" t="str">
        <f>VLOOKUP(A8,HOP!A:L,12,0)</f>
        <v>146.00</v>
      </c>
      <c r="F8" s="4" t="str">
        <f>VLOOKUP(A8,HOP!A:C,3,0)</f>
        <v>3096373</v>
      </c>
      <c r="G8" s="4">
        <f t="shared" si="0"/>
        <v>0</v>
      </c>
      <c r="H8" s="4" t="str">
        <f t="shared" si="1"/>
        <v>，3096373</v>
      </c>
      <c r="I8" s="4" t="str">
        <f>VLOOKUP(A8,HOP!A:U,21,0)</f>
        <v>直采</v>
      </c>
    </row>
    <row r="9" s="4" customFormat="1" spans="1:9">
      <c r="A9" s="5">
        <v>999223067680739</v>
      </c>
      <c r="B9" s="6">
        <v>44993</v>
      </c>
      <c r="C9" s="6">
        <v>44994</v>
      </c>
      <c r="D9" s="4">
        <v>77</v>
      </c>
      <c r="E9" s="4" t="str">
        <f>VLOOKUP(A9,HOP!A:L,12,0)</f>
        <v>77.00</v>
      </c>
      <c r="F9" s="4" t="str">
        <f>VLOOKUP(A9,HOP!A:C,3,0)</f>
        <v>3104663</v>
      </c>
      <c r="G9" s="4">
        <f t="shared" si="0"/>
        <v>0</v>
      </c>
      <c r="H9" s="4" t="str">
        <f t="shared" si="1"/>
        <v>，3104663</v>
      </c>
      <c r="I9" s="4" t="str">
        <f>VLOOKUP(A9,HOP!A:U,21,0)</f>
        <v>直采</v>
      </c>
    </row>
    <row r="10" s="4" customFormat="1" spans="1:9">
      <c r="A10" s="5">
        <v>999222684008604</v>
      </c>
      <c r="B10" s="6">
        <v>44993</v>
      </c>
      <c r="C10" s="6">
        <v>44995</v>
      </c>
      <c r="D10" s="4">
        <v>572</v>
      </c>
      <c r="E10" s="4" t="str">
        <f>VLOOKUP(A10,HOP!A:L,12,0)</f>
        <v>572.00</v>
      </c>
      <c r="F10" s="4" t="str">
        <f>VLOOKUP(A10,HOP!A:C,3,0)</f>
        <v>3025381</v>
      </c>
      <c r="G10" s="4">
        <f t="shared" si="0"/>
        <v>0</v>
      </c>
      <c r="H10" s="4" t="str">
        <f t="shared" si="1"/>
        <v>，3025381</v>
      </c>
      <c r="I10" s="4" t="str">
        <f>VLOOKUP(A10,HOP!A:U,21,0)</f>
        <v>直采</v>
      </c>
    </row>
    <row r="11" s="4" customFormat="1" spans="1:9">
      <c r="A11" s="5">
        <v>999222684049360</v>
      </c>
      <c r="B11" s="6">
        <v>44993</v>
      </c>
      <c r="C11" s="6">
        <v>44995</v>
      </c>
      <c r="D11" s="4">
        <v>572</v>
      </c>
      <c r="E11" s="4" t="str">
        <f>VLOOKUP(A11,HOP!A:L,12,0)</f>
        <v>572.00</v>
      </c>
      <c r="F11" s="4" t="str">
        <f>VLOOKUP(A11,HOP!A:C,3,0)</f>
        <v>3025389</v>
      </c>
      <c r="G11" s="4">
        <f t="shared" si="0"/>
        <v>0</v>
      </c>
      <c r="H11" s="4" t="str">
        <f t="shared" si="1"/>
        <v>，3025389</v>
      </c>
      <c r="I11" s="4" t="str">
        <f>VLOOKUP(A11,HOP!A:U,21,0)</f>
        <v>直采</v>
      </c>
    </row>
    <row r="12" s="4" customFormat="1" spans="1:9">
      <c r="A12" s="5">
        <v>999223091457739</v>
      </c>
      <c r="B12" s="6">
        <v>44994</v>
      </c>
      <c r="C12" s="6">
        <v>44995</v>
      </c>
      <c r="D12" s="4">
        <v>103</v>
      </c>
      <c r="E12" s="4" t="str">
        <f>VLOOKUP(A12,HOP!A:L,12,0)</f>
        <v>103.00</v>
      </c>
      <c r="F12" s="4" t="str">
        <f>VLOOKUP(A12,HOP!A:C,3,0)</f>
        <v>3111680</v>
      </c>
      <c r="G12" s="4">
        <f t="shared" si="0"/>
        <v>0</v>
      </c>
      <c r="H12" s="4" t="str">
        <f t="shared" si="1"/>
        <v>，3111680</v>
      </c>
      <c r="I12" s="4" t="str">
        <f>VLOOKUP(A12,HOP!A:U,21,0)</f>
        <v>直连</v>
      </c>
    </row>
    <row r="13" s="4" customFormat="1" spans="1:9">
      <c r="A13" s="5">
        <v>999223091629572</v>
      </c>
      <c r="B13" s="6">
        <v>44994</v>
      </c>
      <c r="C13" s="6">
        <v>44995</v>
      </c>
      <c r="D13" s="4">
        <v>22</v>
      </c>
      <c r="E13" s="4" t="str">
        <f>VLOOKUP(A13,HOP!A:L,12,0)</f>
        <v>22.00</v>
      </c>
      <c r="F13" s="4" t="str">
        <f>VLOOKUP(A13,HOP!A:C,3,0)</f>
        <v>3111836</v>
      </c>
      <c r="G13" s="4">
        <f t="shared" si="0"/>
        <v>0</v>
      </c>
      <c r="H13" s="4" t="str">
        <f t="shared" si="1"/>
        <v>，3111836</v>
      </c>
      <c r="I13" s="4" t="str">
        <f>VLOOKUP(A13,HOP!A:U,21,0)</f>
        <v>直连</v>
      </c>
    </row>
    <row r="15" spans="4:4">
      <c r="D15" s="4">
        <f>SUM(D2:D14)</f>
        <v>3883</v>
      </c>
    </row>
    <row r="18" spans="1:4">
      <c r="A18" s="4" t="s">
        <v>102</v>
      </c>
      <c r="C18" s="4">
        <v>1367</v>
      </c>
      <c r="D18" s="4">
        <v>10729.23</v>
      </c>
    </row>
    <row r="19" spans="1:4">
      <c r="A19" s="4" t="s">
        <v>103</v>
      </c>
      <c r="C19" s="4">
        <v>2516</v>
      </c>
      <c r="D19" s="4">
        <v>19747.43</v>
      </c>
    </row>
    <row r="20" spans="1:4">
      <c r="A20" s="4" t="s">
        <v>104</v>
      </c>
      <c r="C20" s="4">
        <f>SUBTOTAL(9,C18:C19)</f>
        <v>3883</v>
      </c>
      <c r="D20" s="4">
        <f>SUBTOTAL(9,D18:D19)</f>
        <v>30476.66</v>
      </c>
    </row>
    <row r="21" spans="1:1">
      <c r="A21" s="4" t="s">
        <v>105</v>
      </c>
    </row>
  </sheetData>
  <autoFilter ref="A1:XFD21">
    <filterColumn colId="3">
      <filters blank="1">
        <filter val="22"/>
        <filter val="362"/>
        <filter val="572"/>
        <filter val="103"/>
        <filter val="233"/>
        <filter val="3883"/>
        <filter val="146"/>
        <filter val="77"/>
        <filter val="528"/>
        <filter val="12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999223091629572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999223091457739</v>
      </c>
      <c r="B3" s="1" t="s">
        <v>125</v>
      </c>
      <c r="C3" s="1" t="s">
        <v>142</v>
      </c>
      <c r="D3" s="1" t="s">
        <v>143</v>
      </c>
      <c r="E3" s="1" t="s">
        <v>144</v>
      </c>
      <c r="F3" s="1" t="s">
        <v>125</v>
      </c>
      <c r="G3" s="1" t="s">
        <v>129</v>
      </c>
      <c r="H3" s="1" t="s">
        <v>130</v>
      </c>
      <c r="I3" s="1" t="s">
        <v>145</v>
      </c>
      <c r="J3" s="1" t="s">
        <v>30</v>
      </c>
      <c r="K3" s="1" t="s">
        <v>146</v>
      </c>
      <c r="L3" s="1" t="s">
        <v>146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147</v>
      </c>
      <c r="S3" s="1" t="s">
        <v>138</v>
      </c>
      <c r="T3" s="1" t="s">
        <v>139</v>
      </c>
      <c r="U3" s="1" t="s">
        <v>140</v>
      </c>
      <c r="V3" s="1" t="s">
        <v>148</v>
      </c>
    </row>
    <row r="4" s="1" customFormat="1" spans="1:22">
      <c r="A4" s="3">
        <v>999223067680739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153</v>
      </c>
      <c r="G4" s="1" t="s">
        <v>125</v>
      </c>
      <c r="H4" s="1" t="s">
        <v>130</v>
      </c>
      <c r="I4" s="1" t="s">
        <v>154</v>
      </c>
      <c r="J4" s="1" t="s">
        <v>30</v>
      </c>
      <c r="K4" s="1" t="s">
        <v>155</v>
      </c>
      <c r="L4" s="1" t="s">
        <v>155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156</v>
      </c>
      <c r="S4" s="1" t="s">
        <v>138</v>
      </c>
      <c r="T4" s="1" t="s">
        <v>139</v>
      </c>
      <c r="U4" s="1" t="s">
        <v>157</v>
      </c>
      <c r="V4" s="1" t="s">
        <v>141</v>
      </c>
    </row>
    <row r="5" s="1" customFormat="1" spans="1:22">
      <c r="A5" s="3">
        <v>999223035967416</v>
      </c>
      <c r="B5" s="1" t="s">
        <v>158</v>
      </c>
      <c r="C5" s="1" t="s">
        <v>159</v>
      </c>
      <c r="D5" s="1" t="s">
        <v>160</v>
      </c>
      <c r="E5" s="1" t="s">
        <v>161</v>
      </c>
      <c r="F5" s="1" t="s">
        <v>149</v>
      </c>
      <c r="G5" s="1" t="s">
        <v>125</v>
      </c>
      <c r="H5" s="1" t="s">
        <v>130</v>
      </c>
      <c r="I5" s="1" t="s">
        <v>162</v>
      </c>
      <c r="J5" s="1" t="s">
        <v>30</v>
      </c>
      <c r="K5" s="1" t="s">
        <v>163</v>
      </c>
      <c r="L5" s="1" t="s">
        <v>163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164</v>
      </c>
      <c r="S5" s="1" t="s">
        <v>138</v>
      </c>
      <c r="T5" s="1" t="s">
        <v>139</v>
      </c>
      <c r="U5" s="1" t="s">
        <v>157</v>
      </c>
      <c r="V5" s="1" t="s">
        <v>165</v>
      </c>
    </row>
    <row r="6" s="1" customFormat="1" spans="1:22">
      <c r="A6" s="3">
        <v>999222974157384</v>
      </c>
      <c r="B6" s="1" t="s">
        <v>166</v>
      </c>
      <c r="C6" s="1" t="s">
        <v>167</v>
      </c>
      <c r="D6" s="1" t="s">
        <v>168</v>
      </c>
      <c r="E6" s="1" t="s">
        <v>169</v>
      </c>
      <c r="F6" s="1" t="s">
        <v>170</v>
      </c>
      <c r="G6" s="1" t="s">
        <v>125</v>
      </c>
      <c r="H6" s="1" t="s">
        <v>130</v>
      </c>
      <c r="I6" s="1" t="s">
        <v>171</v>
      </c>
      <c r="J6" s="1" t="s">
        <v>30</v>
      </c>
      <c r="K6" s="1" t="s">
        <v>172</v>
      </c>
      <c r="L6" s="1" t="s">
        <v>172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173</v>
      </c>
      <c r="S6" s="1" t="s">
        <v>138</v>
      </c>
      <c r="T6" s="1" t="s">
        <v>139</v>
      </c>
      <c r="U6" s="1" t="s">
        <v>140</v>
      </c>
      <c r="V6" s="1" t="s">
        <v>141</v>
      </c>
    </row>
    <row r="7" s="1" customFormat="1" spans="1:22">
      <c r="A7" s="3">
        <v>999222684049360</v>
      </c>
      <c r="B7" s="1" t="s">
        <v>174</v>
      </c>
      <c r="C7" s="1" t="s">
        <v>175</v>
      </c>
      <c r="D7" s="1" t="s">
        <v>176</v>
      </c>
      <c r="E7" s="1" t="s">
        <v>177</v>
      </c>
      <c r="F7" s="1" t="s">
        <v>153</v>
      </c>
      <c r="G7" s="1" t="s">
        <v>129</v>
      </c>
      <c r="H7" s="1" t="s">
        <v>130</v>
      </c>
      <c r="I7" s="1" t="s">
        <v>178</v>
      </c>
      <c r="J7" s="1" t="s">
        <v>30</v>
      </c>
      <c r="K7" s="1" t="s">
        <v>179</v>
      </c>
      <c r="L7" s="1" t="s">
        <v>179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180</v>
      </c>
      <c r="S7" s="1" t="s">
        <v>138</v>
      </c>
      <c r="T7" s="1" t="s">
        <v>139</v>
      </c>
      <c r="U7" s="1" t="s">
        <v>157</v>
      </c>
      <c r="V7" s="1" t="s">
        <v>148</v>
      </c>
    </row>
    <row r="8" s="1" customFormat="1" spans="1:22">
      <c r="A8" s="3">
        <v>999222684008604</v>
      </c>
      <c r="B8" s="1" t="s">
        <v>174</v>
      </c>
      <c r="C8" s="1" t="s">
        <v>181</v>
      </c>
      <c r="D8" s="1" t="s">
        <v>176</v>
      </c>
      <c r="E8" s="1" t="s">
        <v>182</v>
      </c>
      <c r="F8" s="1" t="s">
        <v>153</v>
      </c>
      <c r="G8" s="1" t="s">
        <v>129</v>
      </c>
      <c r="H8" s="1" t="s">
        <v>130</v>
      </c>
      <c r="I8" s="1" t="s">
        <v>178</v>
      </c>
      <c r="J8" s="1" t="s">
        <v>30</v>
      </c>
      <c r="K8" s="1" t="s">
        <v>179</v>
      </c>
      <c r="L8" s="1" t="s">
        <v>179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183</v>
      </c>
      <c r="S8" s="1" t="s">
        <v>138</v>
      </c>
      <c r="T8" s="1" t="s">
        <v>139</v>
      </c>
      <c r="U8" s="1" t="s">
        <v>157</v>
      </c>
      <c r="V8" s="1" t="s">
        <v>148</v>
      </c>
    </row>
    <row r="9" s="1" customFormat="1" spans="1:22">
      <c r="A9" s="3">
        <v>999222672869260</v>
      </c>
      <c r="B9" s="1" t="s">
        <v>174</v>
      </c>
      <c r="C9" s="1" t="s">
        <v>184</v>
      </c>
      <c r="D9" s="1" t="s">
        <v>185</v>
      </c>
      <c r="E9" s="1" t="s">
        <v>186</v>
      </c>
      <c r="F9" s="1" t="s">
        <v>149</v>
      </c>
      <c r="G9" s="1" t="s">
        <v>125</v>
      </c>
      <c r="H9" s="1" t="s">
        <v>130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189</v>
      </c>
      <c r="S9" s="1" t="s">
        <v>138</v>
      </c>
      <c r="T9" s="1" t="s">
        <v>139</v>
      </c>
      <c r="U9" s="1" t="s">
        <v>140</v>
      </c>
      <c r="V9" s="1" t="s">
        <v>190</v>
      </c>
    </row>
    <row r="10" s="1" customFormat="1" spans="1:22">
      <c r="A10" s="3">
        <v>999221902063742</v>
      </c>
      <c r="B10" s="1" t="s">
        <v>191</v>
      </c>
      <c r="C10" s="1" t="s">
        <v>192</v>
      </c>
      <c r="D10" s="1" t="s">
        <v>193</v>
      </c>
      <c r="E10" s="1" t="s">
        <v>194</v>
      </c>
      <c r="F10" s="1" t="s">
        <v>170</v>
      </c>
      <c r="G10" s="1" t="s">
        <v>153</v>
      </c>
      <c r="H10" s="1" t="s">
        <v>130</v>
      </c>
      <c r="I10" s="1" t="s">
        <v>134</v>
      </c>
      <c r="J10" s="1" t="s">
        <v>30</v>
      </c>
      <c r="K10" s="1" t="s">
        <v>134</v>
      </c>
      <c r="L10" s="1" t="s">
        <v>134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195</v>
      </c>
      <c r="S10" s="1" t="s">
        <v>138</v>
      </c>
      <c r="T10" s="1" t="s">
        <v>139</v>
      </c>
      <c r="U10" s="1" t="s">
        <v>140</v>
      </c>
      <c r="V10" s="1" t="s">
        <v>196</v>
      </c>
    </row>
    <row r="11" s="1" customFormat="1" spans="1:22">
      <c r="A11" s="3">
        <v>999221900110726</v>
      </c>
      <c r="B11" s="1" t="s">
        <v>191</v>
      </c>
      <c r="C11" s="1" t="s">
        <v>197</v>
      </c>
      <c r="D11" s="1" t="s">
        <v>198</v>
      </c>
      <c r="E11" s="1" t="s">
        <v>199</v>
      </c>
      <c r="F11" s="1" t="s">
        <v>170</v>
      </c>
      <c r="G11" s="1" t="s">
        <v>153</v>
      </c>
      <c r="H11" s="1" t="s">
        <v>130</v>
      </c>
      <c r="I11" s="1" t="s">
        <v>200</v>
      </c>
      <c r="J11" s="1" t="s">
        <v>30</v>
      </c>
      <c r="K11" s="1" t="s">
        <v>201</v>
      </c>
      <c r="L11" s="1" t="s">
        <v>201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202</v>
      </c>
      <c r="S11" s="1" t="s">
        <v>138</v>
      </c>
      <c r="T11" s="1" t="s">
        <v>139</v>
      </c>
      <c r="U11" s="1" t="s">
        <v>140</v>
      </c>
      <c r="V11" s="1" t="s">
        <v>203</v>
      </c>
    </row>
    <row r="12" s="1" customFormat="1" spans="1:22">
      <c r="A12" s="3">
        <v>21478224465</v>
      </c>
      <c r="B12" s="1" t="s">
        <v>204</v>
      </c>
      <c r="C12" s="1" t="s">
        <v>205</v>
      </c>
      <c r="D12" s="1" t="s">
        <v>206</v>
      </c>
      <c r="E12" s="1" t="s">
        <v>207</v>
      </c>
      <c r="F12" s="1" t="s">
        <v>166</v>
      </c>
      <c r="G12" s="1" t="s">
        <v>125</v>
      </c>
      <c r="H12" s="1" t="s">
        <v>130</v>
      </c>
      <c r="I12" s="1" t="s">
        <v>208</v>
      </c>
      <c r="J12" s="1" t="s">
        <v>30</v>
      </c>
      <c r="K12" s="1" t="s">
        <v>209</v>
      </c>
      <c r="L12" s="1" t="s">
        <v>209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210</v>
      </c>
      <c r="S12" s="1" t="s">
        <v>138</v>
      </c>
      <c r="T12" s="1" t="s">
        <v>139</v>
      </c>
      <c r="U12" s="1" t="s">
        <v>140</v>
      </c>
      <c r="V12" s="1" t="s">
        <v>211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2023-03-13T01:57:45Z</dcterms:created>
  <dcterms:modified xsi:type="dcterms:W3CDTF">2023-03-13T02:06:56Z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CB4175829DF6487089B5A69F454721B8</vt:lpwstr>
  </property>
  <property fmtid="{D5CDD505-2E9C-101B-9397-08002B2CF9AE}" pid="3" name="KSOProductBuildVer">
    <vt:lpwstr>2052-11.1.0.13703</vt:lpwstr>
  </property>
</Properties>
</file>