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<sst xmlns="http://schemas.openxmlformats.org/spreadsheetml/2006/main" count="557" uniqueCount="206">
  <si>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</si>
  <si>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</si>
  <si>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</si>
  <si>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</si>
  <si>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</si>
  <si>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</si>
  <si>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</si>
  <si>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</si>
  <si>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</si>
  <si>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</si>
  <si>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</si>
  <si>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</si>
  <si>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</si>
  <si>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</si>
  <si>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</si>
  <si>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</si>
  <si>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</si>
  <si>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</si>
  <si>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</si>
  <si>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</si>
  <si>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</si>
  <si>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</si>
  <si>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</si>
  <si>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</si>
  <si>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</si>
  <si>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999222782277645	</t>
  </si>
  <si>
    <t>Ctrip</t>
  </si>
  <si>
    <t>正常</t>
  </si>
  <si>
    <t>[香港]香港迪士尼乐园酒店(Hong Kong Disneyland Hotel)(670103)</t>
  </si>
  <si>
    <t>豪华客房&lt;双人入住&gt;&lt;内宾&gt;&lt;预付&gt;&lt;双早&gt;</t>
  </si>
  <si>
    <t>CNY</t>
  </si>
  <si>
    <t>YANG/YANYAN,WU/HAOYAN,Wong/Kwong pui</t>
  </si>
  <si>
    <t>CA363230315CNY</t>
  </si>
  <si>
    <t>未提现</t>
  </si>
  <si>
    <t>携程开票</t>
  </si>
  <si>
    <t xml:space="preserve">3039132	</t>
  </si>
  <si>
    <t xml:space="preserve">4195227/28        4196989/90	</t>
  </si>
  <si>
    <t xml:space="preserve">999222857087109	</t>
  </si>
  <si>
    <t>[梅州]梅州白天鹅迎宾馆(100697959)</t>
  </si>
  <si>
    <t>商务江景双床房&lt;特惠专享&gt;&lt;双人入住&gt;&lt;日历房套餐高价值&gt;&lt;双早&gt;&lt;新酒店礼盒&gt;</t>
  </si>
  <si>
    <t>李静仪</t>
  </si>
  <si>
    <t xml:space="preserve">	</t>
  </si>
  <si>
    <t xml:space="preserve">999222898970390	</t>
  </si>
  <si>
    <t>商务江景大床房&lt;特惠专享&gt;&lt;双人入住&gt;&lt;日历房套餐高价值&gt;&lt;双早&gt;&lt;新酒店礼盒&gt;</t>
  </si>
  <si>
    <t>林苗</t>
  </si>
  <si>
    <t xml:space="preserve">999222909373275	</t>
  </si>
  <si>
    <t>[广州]广州伊士丹顿酒店(69306111)</t>
  </si>
  <si>
    <t>标准大床房&lt;双人入住&gt;&lt;内宾&gt;&lt;预付&gt;&lt;双早&gt;</t>
  </si>
  <si>
    <t>徐海洋</t>
  </si>
  <si>
    <t xml:space="preserve">3061539	</t>
  </si>
  <si>
    <t xml:space="preserve">999222909375368	</t>
  </si>
  <si>
    <t>邓娟</t>
  </si>
  <si>
    <t xml:space="preserve">3061540	</t>
  </si>
  <si>
    <t>取消</t>
  </si>
  <si>
    <t xml:space="preserve">999222919141070	</t>
  </si>
  <si>
    <t>[香港]铜锣湾迷你精品酒店(Mini Hotel Causeway Bay)(788891)</t>
  </si>
  <si>
    <t>迷你客房&lt;双人入住&gt;&lt;内宾&gt;&lt;预付&gt;&lt;无早&gt;</t>
  </si>
  <si>
    <t>Tan/Yunxian,Yu/MiaoYu,Chen/Xialian,Chen/Sue</t>
  </si>
  <si>
    <t xml:space="preserve">3063599	</t>
  </si>
  <si>
    <t xml:space="preserve">MTN-4908936691412558277	</t>
  </si>
  <si>
    <t xml:space="preserve">999222922787281	</t>
  </si>
  <si>
    <t>Li/Congying,Liang/Runci</t>
  </si>
  <si>
    <t xml:space="preserve">3064287	</t>
  </si>
  <si>
    <t xml:space="preserve">MTN-4908936693860515269	</t>
  </si>
  <si>
    <t xml:space="preserve">999222934462826	</t>
  </si>
  <si>
    <t>詹京都</t>
  </si>
  <si>
    <t xml:space="preserve">999222935909576	</t>
  </si>
  <si>
    <t>陈永基</t>
  </si>
  <si>
    <t xml:space="preserve">999222938104345	</t>
  </si>
  <si>
    <t>[厦门]厦门国际会议中心酒店（环岛路酒店）(67322689)</t>
  </si>
  <si>
    <t>豪华海景大床房&lt;双人入住&gt;&lt;内宾&gt;&lt;预付&gt;&lt;无早&gt;</t>
  </si>
  <si>
    <t>吴川</t>
  </si>
  <si>
    <t xml:space="preserve">3066978	</t>
  </si>
  <si>
    <t xml:space="preserve">AGODA2023022600274962	</t>
  </si>
  <si>
    <t xml:space="preserve">999222940827087	</t>
  </si>
  <si>
    <t>[三亚]三亚亚太海航度假酒店暨亚太国际会议中心(67322550)</t>
  </si>
  <si>
    <t>李春锋</t>
  </si>
  <si>
    <t xml:space="preserve">3067627	</t>
  </si>
  <si>
    <t xml:space="preserve">999222943543133	</t>
  </si>
  <si>
    <t>商务江景大床房&lt;超值特惠&gt;&lt;双人入住&gt;&lt;日历房套餐高价值&gt;&lt;单早&gt;&lt;新酒店礼盒&gt;</t>
  </si>
  <si>
    <t>陈瑞典,林仲元,林云珍</t>
  </si>
  <si>
    <t xml:space="preserve">999222943748501	</t>
  </si>
  <si>
    <t>商务城景大床房&lt;特惠专享&gt;&lt;双人入住&gt;&lt;日历房套餐高价值&gt;&lt;双早&gt;&lt;新酒店礼盒&gt;</t>
  </si>
  <si>
    <t>白晓梅,胡尧光,林敬文,钟远斌</t>
  </si>
  <si>
    <t xml:space="preserve">999222945189769	</t>
  </si>
  <si>
    <t>商务城景双床房&lt;特惠专享&gt;&lt;双人入住&gt;&lt;日历房套餐高价值&gt;&lt;双早&gt;&lt;新酒店礼盒&gt;</t>
  </si>
  <si>
    <t>卢伟根</t>
  </si>
  <si>
    <t xml:space="preserve">999222946331739	</t>
  </si>
  <si>
    <t>[贵阳]贵阳盘江诺富特饭店(67322328)</t>
  </si>
  <si>
    <t>谭晓兰</t>
  </si>
  <si>
    <t xml:space="preserve">3069051	</t>
  </si>
  <si>
    <t xml:space="preserve">2302270510	</t>
  </si>
  <si>
    <t xml:space="preserve">999222946938675	</t>
  </si>
  <si>
    <t>黄乔</t>
  </si>
  <si>
    <t xml:space="preserve">999222948198122	</t>
  </si>
  <si>
    <t>刘伟翔</t>
  </si>
  <si>
    <t xml:space="preserve">999222948294618	</t>
  </si>
  <si>
    <t>[梅州]梅州麓湖山酒店(67856423)</t>
  </si>
  <si>
    <t>标准双床房&lt;双人入住&gt;&lt;升级特惠&gt;&lt;双早&gt;&lt;新高价值日历房套餐&gt;&lt;新酒店礼盒&gt;</t>
  </si>
  <si>
    <t>吕楚欣</t>
  </si>
  <si>
    <t xml:space="preserve">2069094	</t>
  </si>
  <si>
    <t xml:space="preserve">999222948328202	</t>
  </si>
  <si>
    <t>白晓梅,胡尧光,钟远斌,林敬文</t>
  </si>
  <si>
    <t xml:space="preserve">999222949833804	</t>
  </si>
  <si>
    <t>黎谱</t>
  </si>
  <si>
    <t xml:space="preserve">999222950808976	</t>
  </si>
  <si>
    <t>周剑文</t>
  </si>
  <si>
    <t xml:space="preserve">999222951047773	</t>
  </si>
  <si>
    <t>商务城景大床房&lt;超值特惠&gt;&lt;双人入住&gt;&lt;日历房套餐高价值&gt;&lt;单早&gt;&lt;新酒店礼盒&gt;</t>
  </si>
  <si>
    <t>郭勇慧,郭伟祥</t>
  </si>
  <si>
    <t xml:space="preserve">999222952530610	</t>
  </si>
  <si>
    <t>崔茂春</t>
  </si>
  <si>
    <t xml:space="preserve">999222953923737	</t>
  </si>
  <si>
    <t>杨金成</t>
  </si>
  <si>
    <t>，</t>
  </si>
  <si>
    <t>999222857087109</t>
  </si>
  <si>
    <t>202302212255530071</t>
  </si>
  <si>
    <t>999222898970390</t>
  </si>
  <si>
    <t>202302232117240068</t>
  </si>
  <si>
    <t>999222935909576</t>
  </si>
  <si>
    <t>202302252159580021</t>
  </si>
  <si>
    <t>999222943543133</t>
  </si>
  <si>
    <t>202302261823280068</t>
  </si>
  <si>
    <t>999222945189769</t>
  </si>
  <si>
    <t>202302262107410068</t>
  </si>
  <si>
    <t>999222948198122</t>
  </si>
  <si>
    <t>202302270938110073</t>
  </si>
  <si>
    <t>999222948294618</t>
  </si>
  <si>
    <t>202302270950440020</t>
  </si>
  <si>
    <t>999222948328202</t>
  </si>
  <si>
    <t>202302270959390073</t>
  </si>
  <si>
    <t>999222949833804</t>
  </si>
  <si>
    <t>202302271239150020</t>
  </si>
  <si>
    <t>999222950808976</t>
  </si>
  <si>
    <t>202302271417080020</t>
  </si>
  <si>
    <t>999222951047773</t>
  </si>
  <si>
    <t>202302271447470069</t>
  </si>
  <si>
    <t>999222952530610</t>
  </si>
  <si>
    <t>202302271701520021</t>
  </si>
  <si>
    <t>999222953923737</t>
  </si>
  <si>
    <t>202302271905320021</t>
  </si>
  <si>
    <t>A230315094410481</t>
  </si>
  <si>
    <t>房集：i230315094334 7432.8元</t>
  </si>
  <si>
    <t>A230315094541228</t>
  </si>
  <si>
    <t>CNY / HKD 当前参考汇率: 1.140248057</t>
  </si>
  <si>
    <t>总计： 19387.8 CNY/
22106.9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</si>
  <si>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</si>
  <si>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</si>
  <si>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</si>
  <si>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</si>
  <si>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</si>
  <si>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</si>
  <si>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</si>
  <si>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</si>
  <si>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</si>
  <si>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</si>
  <si>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</si>
  <si>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</si>
  <si>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</si>
  <si>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</si>
  <si>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</si>
  <si>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</si>
  <si>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</si>
  <si>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</si>
  <si>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</si>
  <si>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2023-02-26</t>
  </si>
  <si>
    <t>3067627</t>
  </si>
  <si>
    <t>三亚亚太海航度假酒店暨亚太国际会议中心</t>
  </si>
  <si>
    <t>2023-02-27</t>
  </si>
  <si>
    <t>2023-02-28</t>
  </si>
  <si>
    <t>退房日周结</t>
  </si>
  <si>
    <t>320.17</t>
  </si>
  <si>
    <t>RMB</t>
  </si>
  <si>
    <t>0</t>
  </si>
  <si>
    <t>0.00</t>
  </si>
  <si>
    <t>携程国内直连(DD)</t>
  </si>
  <si>
    <t>01.011249</t>
  </si>
  <si>
    <t>2023-02-26 13:27:08</t>
  </si>
  <si>
    <t>否</t>
  </si>
  <si>
    <t>汇智国际旅游发展有限公司</t>
  </si>
  <si>
    <t>直连</t>
  </si>
  <si>
    <t>中国</t>
  </si>
  <si>
    <t>3069051</t>
  </si>
  <si>
    <t>贵阳盘江诺富特饭店</t>
  </si>
  <si>
    <t>417.13</t>
  </si>
  <si>
    <t>2023-02-26 23:09:29</t>
  </si>
  <si>
    <t>3066978</t>
  </si>
  <si>
    <t>厦门国际会议中心酒店（环岛路酒店）</t>
  </si>
  <si>
    <t>701.95</t>
  </si>
  <si>
    <t>2023-02-26 04:03:12</t>
  </si>
  <si>
    <t>2023-02-17</t>
  </si>
  <si>
    <t>3039132</t>
  </si>
  <si>
    <t>香港迪士尼乐园酒店</t>
  </si>
  <si>
    <t>YANG YANYAN,WU HAOYAN,Wong Kwong pui</t>
  </si>
  <si>
    <t>9459.66</t>
  </si>
  <si>
    <t>2023-02-17 15:20:41</t>
  </si>
  <si>
    <t>2023-02-24</t>
  </si>
  <si>
    <t>3063599</t>
  </si>
  <si>
    <t>铜锣湾迷你精品酒店</t>
  </si>
  <si>
    <t>Tan Yunxian,Yu MiaoYu,Chen Xialian,Chen Sue</t>
  </si>
  <si>
    <t>703.66</t>
  </si>
  <si>
    <t>2023-02-24 19:43:20</t>
  </si>
  <si>
    <t>3064287</t>
  </si>
  <si>
    <t>Li Congying,Liang Runci</t>
  </si>
  <si>
    <t>351.83</t>
  </si>
  <si>
    <t>2023-02-24 23:07:38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</si>
</sst>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16</xdr:col>
      <xdr:colOff>285750</xdr:colOff>
      <xdr:row>69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686550"/>
          <a:ext cx="117729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44983</v>
      </c>
      <c r="G2" s="6">
        <v>44985</v>
      </c>
      <c r="H2" s="4">
        <v>2</v>
      </c>
      <c r="I2" s="4">
        <v>2</v>
      </c>
      <c r="J2" s="4">
        <v>4</v>
      </c>
      <c r="K2" s="4" t="s">
        <v>30</v>
      </c>
      <c r="L2" s="4">
        <v>9459.66</v>
      </c>
      <c r="M2" s="4">
        <v>9459.66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44974</v>
      </c>
      <c r="S2" s="6">
        <v>45000</v>
      </c>
      <c r="T2" s="4" t="s">
        <v>34</v>
      </c>
      <c r="U2" s="4">
        <v>9459.66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44983</v>
      </c>
      <c r="G3" s="6">
        <v>44985</v>
      </c>
      <c r="H3" s="4">
        <v>1</v>
      </c>
      <c r="I3" s="4">
        <v>2</v>
      </c>
      <c r="J3" s="4">
        <v>2</v>
      </c>
      <c r="K3" s="4" t="s">
        <v>30</v>
      </c>
      <c r="L3" s="4">
        <v>683.2</v>
      </c>
      <c r="M3" s="4">
        <v>683.2</v>
      </c>
      <c r="N3" s="4" t="s">
        <v>40</v>
      </c>
      <c r="O3" s="4" t="s">
        <v>32</v>
      </c>
      <c r="P3" s="4" t="s">
        <v>33</v>
      </c>
      <c r="Q3" s="4">
        <v>0</v>
      </c>
      <c r="R3" s="7">
        <v>44978</v>
      </c>
      <c r="S3" s="6">
        <v>45000</v>
      </c>
      <c r="T3" s="4" t="s">
        <v>34</v>
      </c>
      <c r="U3" s="4">
        <v>683.2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44983</v>
      </c>
      <c r="G4" s="6">
        <v>44985</v>
      </c>
      <c r="H4" s="4">
        <v>1</v>
      </c>
      <c r="I4" s="4">
        <v>2</v>
      </c>
      <c r="J4" s="4">
        <v>2</v>
      </c>
      <c r="K4" s="4" t="s">
        <v>30</v>
      </c>
      <c r="L4" s="4">
        <v>732</v>
      </c>
      <c r="M4" s="4">
        <v>732</v>
      </c>
      <c r="N4" s="4" t="s">
        <v>44</v>
      </c>
      <c r="O4" s="4" t="s">
        <v>32</v>
      </c>
      <c r="P4" s="4" t="s">
        <v>33</v>
      </c>
      <c r="Q4" s="4">
        <v>0</v>
      </c>
      <c r="R4" s="7">
        <v>44980</v>
      </c>
      <c r="S4" s="6">
        <v>45000</v>
      </c>
      <c r="T4" s="4" t="s">
        <v>34</v>
      </c>
      <c r="U4" s="4">
        <v>732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44984</v>
      </c>
      <c r="G5" s="6">
        <v>44985</v>
      </c>
      <c r="H5" s="4">
        <v>1</v>
      </c>
      <c r="I5" s="4">
        <v>1</v>
      </c>
      <c r="J5" s="4">
        <v>1</v>
      </c>
      <c r="K5" s="4" t="s">
        <v>30</v>
      </c>
      <c r="L5" s="4">
        <v>464.6</v>
      </c>
      <c r="M5" s="4">
        <v>464.6</v>
      </c>
      <c r="N5" s="4" t="s">
        <v>48</v>
      </c>
      <c r="O5" s="4" t="s">
        <v>32</v>
      </c>
      <c r="P5" s="4" t="s">
        <v>33</v>
      </c>
      <c r="Q5" s="4">
        <v>0</v>
      </c>
      <c r="R5" s="7">
        <v>44981</v>
      </c>
      <c r="S5" s="6">
        <v>45000</v>
      </c>
      <c r="T5" s="4" t="s">
        <v>34</v>
      </c>
      <c r="U5" s="4">
        <v>464.6</v>
      </c>
      <c r="V5" s="4">
        <v>0</v>
      </c>
      <c r="W5" s="4">
        <v>0</v>
      </c>
      <c r="X5" s="4" t="s">
        <v>49</v>
      </c>
      <c r="Y5" s="4" t="s">
        <v>41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44984</v>
      </c>
      <c r="G6" s="6">
        <v>44985</v>
      </c>
      <c r="H6" s="4">
        <v>1</v>
      </c>
      <c r="I6" s="4">
        <v>1</v>
      </c>
      <c r="J6" s="4">
        <v>1</v>
      </c>
      <c r="K6" s="4" t="s">
        <v>30</v>
      </c>
      <c r="L6" s="4">
        <v>464.6</v>
      </c>
      <c r="M6" s="4">
        <v>464.6</v>
      </c>
      <c r="N6" s="4" t="s">
        <v>51</v>
      </c>
      <c r="O6" s="4" t="s">
        <v>32</v>
      </c>
      <c r="P6" s="4" t="s">
        <v>33</v>
      </c>
      <c r="Q6" s="4">
        <v>0</v>
      </c>
      <c r="R6" s="7">
        <v>44981</v>
      </c>
      <c r="S6" s="6">
        <v>45000</v>
      </c>
      <c r="T6" s="4" t="s">
        <v>34</v>
      </c>
      <c r="U6" s="4">
        <v>464.6</v>
      </c>
      <c r="V6" s="4">
        <v>0</v>
      </c>
      <c r="W6" s="4">
        <v>0</v>
      </c>
      <c r="X6" s="4" t="s">
        <v>52</v>
      </c>
      <c r="Y6" s="4" t="s">
        <v>41</v>
      </c>
    </row>
    <row r="7" s="4" customFormat="1" spans="1:25">
      <c r="A7" s="4" t="s">
        <v>45</v>
      </c>
      <c r="B7" s="4" t="s">
        <v>26</v>
      </c>
      <c r="C7" s="4" t="s">
        <v>53</v>
      </c>
      <c r="D7" s="4" t="s">
        <v>46</v>
      </c>
      <c r="E7" s="4" t="s">
        <v>47</v>
      </c>
      <c r="F7" s="6">
        <v>44984</v>
      </c>
      <c r="G7" s="6">
        <v>44985</v>
      </c>
      <c r="H7" s="4">
        <v>1</v>
      </c>
      <c r="I7" s="4">
        <v>1</v>
      </c>
      <c r="J7" s="4">
        <v>1</v>
      </c>
      <c r="K7" s="4" t="s">
        <v>30</v>
      </c>
      <c r="L7" s="4">
        <v>-464.6</v>
      </c>
      <c r="M7" s="4">
        <v>-464.6</v>
      </c>
      <c r="N7" s="4" t="s">
        <v>48</v>
      </c>
      <c r="O7" s="4" t="s">
        <v>32</v>
      </c>
      <c r="P7" s="4" t="s">
        <v>33</v>
      </c>
      <c r="Q7" s="4">
        <v>0</v>
      </c>
      <c r="R7" s="7">
        <v>44981</v>
      </c>
      <c r="S7" s="6">
        <v>45000</v>
      </c>
      <c r="T7" s="4" t="s">
        <v>34</v>
      </c>
      <c r="U7" s="4">
        <v>-464.6</v>
      </c>
      <c r="V7" s="4">
        <v>0</v>
      </c>
      <c r="W7" s="4">
        <v>0</v>
      </c>
      <c r="X7" s="4" t="s">
        <v>49</v>
      </c>
      <c r="Y7" s="4" t="s">
        <v>41</v>
      </c>
    </row>
    <row r="8" s="4" customFormat="1" spans="1:25">
      <c r="A8" s="4" t="s">
        <v>50</v>
      </c>
      <c r="B8" s="4" t="s">
        <v>26</v>
      </c>
      <c r="C8" s="4" t="s">
        <v>53</v>
      </c>
      <c r="D8" s="4" t="s">
        <v>46</v>
      </c>
      <c r="E8" s="4" t="s">
        <v>47</v>
      </c>
      <c r="F8" s="6">
        <v>44984</v>
      </c>
      <c r="G8" s="6">
        <v>44985</v>
      </c>
      <c r="H8" s="4">
        <v>1</v>
      </c>
      <c r="I8" s="4">
        <v>1</v>
      </c>
      <c r="J8" s="4">
        <v>1</v>
      </c>
      <c r="K8" s="4" t="s">
        <v>30</v>
      </c>
      <c r="L8" s="4">
        <v>-464.6</v>
      </c>
      <c r="M8" s="4">
        <v>-464.6</v>
      </c>
      <c r="N8" s="4" t="s">
        <v>51</v>
      </c>
      <c r="O8" s="4" t="s">
        <v>32</v>
      </c>
      <c r="P8" s="4" t="s">
        <v>33</v>
      </c>
      <c r="Q8" s="4">
        <v>0</v>
      </c>
      <c r="R8" s="7">
        <v>44981</v>
      </c>
      <c r="S8" s="6">
        <v>45000</v>
      </c>
      <c r="T8" s="4" t="s">
        <v>34</v>
      </c>
      <c r="U8" s="4">
        <v>-464.6</v>
      </c>
      <c r="V8" s="4">
        <v>0</v>
      </c>
      <c r="W8" s="4">
        <v>0</v>
      </c>
      <c r="X8" s="4" t="s">
        <v>52</v>
      </c>
      <c r="Y8" s="4" t="s">
        <v>41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44984</v>
      </c>
      <c r="G9" s="6">
        <v>44985</v>
      </c>
      <c r="H9" s="4">
        <v>2</v>
      </c>
      <c r="I9" s="4">
        <v>1</v>
      </c>
      <c r="J9" s="4">
        <v>2</v>
      </c>
      <c r="K9" s="4" t="s">
        <v>30</v>
      </c>
      <c r="L9" s="4">
        <v>703.66</v>
      </c>
      <c r="M9" s="4">
        <v>703.66</v>
      </c>
      <c r="N9" s="4" t="s">
        <v>57</v>
      </c>
      <c r="O9" s="4" t="s">
        <v>32</v>
      </c>
      <c r="P9" s="4" t="s">
        <v>33</v>
      </c>
      <c r="Q9" s="4">
        <v>0</v>
      </c>
      <c r="R9" s="7">
        <v>44981</v>
      </c>
      <c r="S9" s="6">
        <v>45000</v>
      </c>
      <c r="T9" s="4" t="s">
        <v>34</v>
      </c>
      <c r="U9" s="4">
        <v>703.66</v>
      </c>
      <c r="V9" s="4">
        <v>0</v>
      </c>
      <c r="W9" s="4">
        <v>0</v>
      </c>
      <c r="X9" s="4" t="s">
        <v>58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55</v>
      </c>
      <c r="E10" s="4" t="s">
        <v>56</v>
      </c>
      <c r="F10" s="6">
        <v>44984</v>
      </c>
      <c r="G10" s="6">
        <v>44985</v>
      </c>
      <c r="H10" s="4">
        <v>1</v>
      </c>
      <c r="I10" s="4">
        <v>1</v>
      </c>
      <c r="J10" s="4">
        <v>1</v>
      </c>
      <c r="K10" s="4" t="s">
        <v>30</v>
      </c>
      <c r="L10" s="4">
        <v>351.83</v>
      </c>
      <c r="M10" s="4">
        <v>351.83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44981</v>
      </c>
      <c r="S10" s="6">
        <v>45000</v>
      </c>
      <c r="T10" s="4" t="s">
        <v>34</v>
      </c>
      <c r="U10" s="4">
        <v>351.83</v>
      </c>
      <c r="V10" s="4">
        <v>0</v>
      </c>
      <c r="W10" s="4">
        <v>0</v>
      </c>
      <c r="X10" s="4" t="s">
        <v>62</v>
      </c>
      <c r="Y10" s="4" t="s">
        <v>63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38</v>
      </c>
      <c r="E11" s="4" t="s">
        <v>43</v>
      </c>
      <c r="F11" s="6">
        <v>44984</v>
      </c>
      <c r="G11" s="6">
        <v>44985</v>
      </c>
      <c r="H11" s="4">
        <v>1</v>
      </c>
      <c r="I11" s="4">
        <v>1</v>
      </c>
      <c r="J11" s="4">
        <v>1</v>
      </c>
      <c r="K11" s="4" t="s">
        <v>30</v>
      </c>
      <c r="L11" s="4">
        <v>366</v>
      </c>
      <c r="M11" s="4">
        <v>366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44982</v>
      </c>
      <c r="S11" s="6">
        <v>45000</v>
      </c>
      <c r="T11" s="4" t="s">
        <v>34</v>
      </c>
      <c r="U11" s="4">
        <v>366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38</v>
      </c>
      <c r="E12" s="4" t="s">
        <v>39</v>
      </c>
      <c r="F12" s="6">
        <v>44983</v>
      </c>
      <c r="G12" s="6">
        <v>44985</v>
      </c>
      <c r="H12" s="4">
        <v>1</v>
      </c>
      <c r="I12" s="4">
        <v>2</v>
      </c>
      <c r="J12" s="4">
        <v>2</v>
      </c>
      <c r="K12" s="4" t="s">
        <v>30</v>
      </c>
      <c r="L12" s="4">
        <v>683.2</v>
      </c>
      <c r="M12" s="4">
        <v>683.2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44982</v>
      </c>
      <c r="S12" s="6">
        <v>45000</v>
      </c>
      <c r="T12" s="4" t="s">
        <v>34</v>
      </c>
      <c r="U12" s="4">
        <v>683.2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64</v>
      </c>
      <c r="B13" s="4" t="s">
        <v>26</v>
      </c>
      <c r="C13" s="4" t="s">
        <v>53</v>
      </c>
      <c r="D13" s="4" t="s">
        <v>38</v>
      </c>
      <c r="E13" s="4" t="s">
        <v>43</v>
      </c>
      <c r="F13" s="6">
        <v>44984</v>
      </c>
      <c r="G13" s="6">
        <v>44985</v>
      </c>
      <c r="H13" s="4">
        <v>1</v>
      </c>
      <c r="I13" s="4">
        <v>1</v>
      </c>
      <c r="J13" s="4">
        <v>1</v>
      </c>
      <c r="K13" s="4" t="s">
        <v>30</v>
      </c>
      <c r="L13" s="4">
        <v>-366</v>
      </c>
      <c r="M13" s="4">
        <v>-366</v>
      </c>
      <c r="N13" s="4" t="s">
        <v>65</v>
      </c>
      <c r="O13" s="4" t="s">
        <v>32</v>
      </c>
      <c r="P13" s="4" t="s">
        <v>33</v>
      </c>
      <c r="Q13" s="4">
        <v>0</v>
      </c>
      <c r="R13" s="7">
        <v>44982</v>
      </c>
      <c r="S13" s="6">
        <v>45000</v>
      </c>
      <c r="T13" s="4" t="s">
        <v>34</v>
      </c>
      <c r="U13" s="4">
        <v>-366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68</v>
      </c>
      <c r="B14" s="4" t="s">
        <v>26</v>
      </c>
      <c r="C14" s="4" t="s">
        <v>27</v>
      </c>
      <c r="D14" s="4" t="s">
        <v>69</v>
      </c>
      <c r="E14" s="4" t="s">
        <v>70</v>
      </c>
      <c r="F14" s="6">
        <v>44984</v>
      </c>
      <c r="G14" s="6">
        <v>44985</v>
      </c>
      <c r="H14" s="4">
        <v>1</v>
      </c>
      <c r="I14" s="4">
        <v>1</v>
      </c>
      <c r="J14" s="4">
        <v>1</v>
      </c>
      <c r="K14" s="4" t="s">
        <v>30</v>
      </c>
      <c r="L14" s="4">
        <v>701.95</v>
      </c>
      <c r="M14" s="4">
        <v>701.95</v>
      </c>
      <c r="N14" s="4" t="s">
        <v>71</v>
      </c>
      <c r="O14" s="4" t="s">
        <v>32</v>
      </c>
      <c r="P14" s="4" t="s">
        <v>33</v>
      </c>
      <c r="Q14" s="4">
        <v>0</v>
      </c>
      <c r="R14" s="7">
        <v>44983</v>
      </c>
      <c r="S14" s="6">
        <v>45000</v>
      </c>
      <c r="T14" s="4" t="s">
        <v>34</v>
      </c>
      <c r="U14" s="4">
        <v>701.95</v>
      </c>
      <c r="V14" s="4">
        <v>0</v>
      </c>
      <c r="W14" s="4">
        <v>0</v>
      </c>
      <c r="X14" s="4" t="s">
        <v>72</v>
      </c>
      <c r="Y14" s="4" t="s">
        <v>73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75</v>
      </c>
      <c r="E15" s="4" t="s">
        <v>70</v>
      </c>
      <c r="F15" s="6">
        <v>44984</v>
      </c>
      <c r="G15" s="6">
        <v>44985</v>
      </c>
      <c r="H15" s="4">
        <v>1</v>
      </c>
      <c r="I15" s="4">
        <v>1</v>
      </c>
      <c r="J15" s="4">
        <v>1</v>
      </c>
      <c r="K15" s="4" t="s">
        <v>30</v>
      </c>
      <c r="L15" s="4">
        <v>320.17</v>
      </c>
      <c r="M15" s="4">
        <v>320.17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44983</v>
      </c>
      <c r="S15" s="6">
        <v>45000</v>
      </c>
      <c r="T15" s="4" t="s">
        <v>34</v>
      </c>
      <c r="U15" s="4">
        <v>320.17</v>
      </c>
      <c r="V15" s="4">
        <v>0</v>
      </c>
      <c r="W15" s="4">
        <v>0</v>
      </c>
      <c r="X15" s="4" t="s">
        <v>77</v>
      </c>
      <c r="Y15" s="4" t="s">
        <v>41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38</v>
      </c>
      <c r="E16" s="4" t="s">
        <v>79</v>
      </c>
      <c r="F16" s="6">
        <v>44984</v>
      </c>
      <c r="G16" s="6">
        <v>44985</v>
      </c>
      <c r="H16" s="4">
        <v>3</v>
      </c>
      <c r="I16" s="4">
        <v>1</v>
      </c>
      <c r="J16" s="4">
        <v>3</v>
      </c>
      <c r="K16" s="4" t="s">
        <v>30</v>
      </c>
      <c r="L16" s="4">
        <v>982.8</v>
      </c>
      <c r="M16" s="4">
        <v>982.8</v>
      </c>
      <c r="N16" s="4" t="s">
        <v>80</v>
      </c>
      <c r="O16" s="4" t="s">
        <v>32</v>
      </c>
      <c r="P16" s="4" t="s">
        <v>33</v>
      </c>
      <c r="Q16" s="4">
        <v>0</v>
      </c>
      <c r="R16" s="7">
        <v>44983</v>
      </c>
      <c r="S16" s="6">
        <v>45000</v>
      </c>
      <c r="T16" s="4" t="s">
        <v>34</v>
      </c>
      <c r="U16" s="4">
        <v>982.8</v>
      </c>
      <c r="V16" s="4">
        <v>0</v>
      </c>
      <c r="W16" s="4">
        <v>0</v>
      </c>
      <c r="X16" s="4" t="s">
        <v>41</v>
      </c>
      <c r="Y16" s="4" t="s">
        <v>41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38</v>
      </c>
      <c r="E17" s="4" t="s">
        <v>82</v>
      </c>
      <c r="F17" s="6">
        <v>44984</v>
      </c>
      <c r="G17" s="6">
        <v>44985</v>
      </c>
      <c r="H17" s="4">
        <v>4</v>
      </c>
      <c r="I17" s="4">
        <v>1</v>
      </c>
      <c r="J17" s="4">
        <v>4</v>
      </c>
      <c r="K17" s="4" t="s">
        <v>30</v>
      </c>
      <c r="L17" s="4">
        <v>1410</v>
      </c>
      <c r="M17" s="4">
        <v>1410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44983</v>
      </c>
      <c r="S17" s="6">
        <v>45000</v>
      </c>
      <c r="T17" s="4" t="s">
        <v>34</v>
      </c>
      <c r="U17" s="4">
        <v>1410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38</v>
      </c>
      <c r="E18" s="4" t="s">
        <v>85</v>
      </c>
      <c r="F18" s="6">
        <v>44984</v>
      </c>
      <c r="G18" s="6">
        <v>44985</v>
      </c>
      <c r="H18" s="4">
        <v>1</v>
      </c>
      <c r="I18" s="4">
        <v>1</v>
      </c>
      <c r="J18" s="4">
        <v>1</v>
      </c>
      <c r="K18" s="4" t="s">
        <v>30</v>
      </c>
      <c r="L18" s="4">
        <v>329</v>
      </c>
      <c r="M18" s="4">
        <v>329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44983</v>
      </c>
      <c r="S18" s="6">
        <v>45000</v>
      </c>
      <c r="T18" s="4" t="s">
        <v>34</v>
      </c>
      <c r="U18" s="4">
        <v>329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87</v>
      </c>
      <c r="B19" s="4" t="s">
        <v>26</v>
      </c>
      <c r="C19" s="4" t="s">
        <v>27</v>
      </c>
      <c r="D19" s="4" t="s">
        <v>88</v>
      </c>
      <c r="E19" s="4" t="s">
        <v>47</v>
      </c>
      <c r="F19" s="6">
        <v>44984</v>
      </c>
      <c r="G19" s="6">
        <v>44985</v>
      </c>
      <c r="H19" s="4">
        <v>1</v>
      </c>
      <c r="I19" s="4">
        <v>1</v>
      </c>
      <c r="J19" s="4">
        <v>1</v>
      </c>
      <c r="K19" s="4" t="s">
        <v>30</v>
      </c>
      <c r="L19" s="4">
        <v>417.13</v>
      </c>
      <c r="M19" s="4">
        <v>417.13</v>
      </c>
      <c r="N19" s="4" t="s">
        <v>89</v>
      </c>
      <c r="O19" s="4" t="s">
        <v>32</v>
      </c>
      <c r="P19" s="4" t="s">
        <v>33</v>
      </c>
      <c r="Q19" s="4">
        <v>0</v>
      </c>
      <c r="R19" s="7">
        <v>44983</v>
      </c>
      <c r="S19" s="6">
        <v>45000</v>
      </c>
      <c r="T19" s="4" t="s">
        <v>34</v>
      </c>
      <c r="U19" s="4">
        <v>417.13</v>
      </c>
      <c r="V19" s="4">
        <v>0</v>
      </c>
      <c r="W19" s="4">
        <v>0</v>
      </c>
      <c r="X19" s="4" t="s">
        <v>90</v>
      </c>
      <c r="Y19" s="4" t="s">
        <v>91</v>
      </c>
    </row>
    <row r="20" s="4" customFormat="1" spans="1:25">
      <c r="A20" s="4" t="s">
        <v>92</v>
      </c>
      <c r="B20" s="4" t="s">
        <v>26</v>
      </c>
      <c r="C20" s="4" t="s">
        <v>27</v>
      </c>
      <c r="D20" s="4" t="s">
        <v>38</v>
      </c>
      <c r="E20" s="4" t="s">
        <v>85</v>
      </c>
      <c r="F20" s="6">
        <v>44984</v>
      </c>
      <c r="G20" s="6">
        <v>44985</v>
      </c>
      <c r="H20" s="4">
        <v>1</v>
      </c>
      <c r="I20" s="4">
        <v>1</v>
      </c>
      <c r="J20" s="4">
        <v>1</v>
      </c>
      <c r="K20" s="4" t="s">
        <v>30</v>
      </c>
      <c r="L20" s="4">
        <v>329</v>
      </c>
      <c r="M20" s="4">
        <v>329</v>
      </c>
      <c r="N20" s="4" t="s">
        <v>93</v>
      </c>
      <c r="O20" s="4" t="s">
        <v>32</v>
      </c>
      <c r="P20" s="4" t="s">
        <v>33</v>
      </c>
      <c r="Q20" s="4">
        <v>0</v>
      </c>
      <c r="R20" s="7">
        <v>44984</v>
      </c>
      <c r="S20" s="6">
        <v>45000</v>
      </c>
      <c r="T20" s="4" t="s">
        <v>34</v>
      </c>
      <c r="U20" s="4">
        <v>329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94</v>
      </c>
      <c r="B21" s="4" t="s">
        <v>26</v>
      </c>
      <c r="C21" s="4" t="s">
        <v>27</v>
      </c>
      <c r="D21" s="4" t="s">
        <v>38</v>
      </c>
      <c r="E21" s="4" t="s">
        <v>79</v>
      </c>
      <c r="F21" s="6">
        <v>44984</v>
      </c>
      <c r="G21" s="6">
        <v>44985</v>
      </c>
      <c r="H21" s="4">
        <v>1</v>
      </c>
      <c r="I21" s="4">
        <v>1</v>
      </c>
      <c r="J21" s="4">
        <v>1</v>
      </c>
      <c r="K21" s="4" t="s">
        <v>30</v>
      </c>
      <c r="L21" s="4">
        <v>327.6</v>
      </c>
      <c r="M21" s="4">
        <v>327.6</v>
      </c>
      <c r="N21" s="4" t="s">
        <v>95</v>
      </c>
      <c r="O21" s="4" t="s">
        <v>32</v>
      </c>
      <c r="P21" s="4" t="s">
        <v>33</v>
      </c>
      <c r="Q21" s="4">
        <v>0</v>
      </c>
      <c r="R21" s="7">
        <v>44984</v>
      </c>
      <c r="S21" s="6">
        <v>45000</v>
      </c>
      <c r="T21" s="4" t="s">
        <v>34</v>
      </c>
      <c r="U21" s="4">
        <v>327.6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81</v>
      </c>
      <c r="B22" s="4" t="s">
        <v>26</v>
      </c>
      <c r="C22" s="4" t="s">
        <v>53</v>
      </c>
      <c r="D22" s="4" t="s">
        <v>38</v>
      </c>
      <c r="E22" s="4" t="s">
        <v>82</v>
      </c>
      <c r="F22" s="6">
        <v>44984</v>
      </c>
      <c r="G22" s="6">
        <v>44985</v>
      </c>
      <c r="H22" s="4">
        <v>4</v>
      </c>
      <c r="I22" s="4">
        <v>1</v>
      </c>
      <c r="J22" s="4">
        <v>4</v>
      </c>
      <c r="K22" s="4" t="s">
        <v>30</v>
      </c>
      <c r="L22" s="4">
        <v>-1410</v>
      </c>
      <c r="M22" s="4">
        <v>-1410</v>
      </c>
      <c r="N22" s="4" t="s">
        <v>83</v>
      </c>
      <c r="O22" s="4" t="s">
        <v>32</v>
      </c>
      <c r="P22" s="4" t="s">
        <v>33</v>
      </c>
      <c r="Q22" s="4">
        <v>0</v>
      </c>
      <c r="R22" s="7">
        <v>44983</v>
      </c>
      <c r="S22" s="6">
        <v>45000</v>
      </c>
      <c r="T22" s="4" t="s">
        <v>34</v>
      </c>
      <c r="U22" s="4">
        <v>-1410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96</v>
      </c>
      <c r="B23" s="4" t="s">
        <v>26</v>
      </c>
      <c r="C23" s="4" t="s">
        <v>27</v>
      </c>
      <c r="D23" s="4" t="s">
        <v>97</v>
      </c>
      <c r="E23" s="4" t="s">
        <v>98</v>
      </c>
      <c r="F23" s="6">
        <v>44984</v>
      </c>
      <c r="G23" s="6">
        <v>44985</v>
      </c>
      <c r="H23" s="4">
        <v>1</v>
      </c>
      <c r="I23" s="4">
        <v>1</v>
      </c>
      <c r="J23" s="4">
        <v>1</v>
      </c>
      <c r="K23" s="4" t="s">
        <v>30</v>
      </c>
      <c r="L23" s="4">
        <v>266</v>
      </c>
      <c r="M23" s="4">
        <v>266</v>
      </c>
      <c r="N23" s="4" t="s">
        <v>99</v>
      </c>
      <c r="O23" s="4" t="s">
        <v>32</v>
      </c>
      <c r="P23" s="4" t="s">
        <v>33</v>
      </c>
      <c r="Q23" s="4">
        <v>0</v>
      </c>
      <c r="R23" s="7">
        <v>44984</v>
      </c>
      <c r="S23" s="6">
        <v>45000</v>
      </c>
      <c r="T23" s="4" t="s">
        <v>34</v>
      </c>
      <c r="U23" s="4">
        <v>266</v>
      </c>
      <c r="V23" s="4">
        <v>0</v>
      </c>
      <c r="W23" s="4">
        <v>0</v>
      </c>
      <c r="X23" s="4" t="s">
        <v>41</v>
      </c>
      <c r="Y23" s="4" t="s">
        <v>100</v>
      </c>
    </row>
    <row r="24" s="4" customFormat="1" spans="1:25">
      <c r="A24" s="4" t="s">
        <v>101</v>
      </c>
      <c r="B24" s="4" t="s">
        <v>26</v>
      </c>
      <c r="C24" s="4" t="s">
        <v>27</v>
      </c>
      <c r="D24" s="4" t="s">
        <v>38</v>
      </c>
      <c r="E24" s="4" t="s">
        <v>43</v>
      </c>
      <c r="F24" s="6">
        <v>44984</v>
      </c>
      <c r="G24" s="6">
        <v>44985</v>
      </c>
      <c r="H24" s="4">
        <v>4</v>
      </c>
      <c r="I24" s="4">
        <v>1</v>
      </c>
      <c r="J24" s="4">
        <v>4</v>
      </c>
      <c r="K24" s="4" t="s">
        <v>30</v>
      </c>
      <c r="L24" s="4">
        <v>1464</v>
      </c>
      <c r="M24" s="4">
        <v>1464</v>
      </c>
      <c r="N24" s="4" t="s">
        <v>102</v>
      </c>
      <c r="O24" s="4" t="s">
        <v>32</v>
      </c>
      <c r="P24" s="4" t="s">
        <v>33</v>
      </c>
      <c r="Q24" s="4">
        <v>0</v>
      </c>
      <c r="R24" s="7">
        <v>44984</v>
      </c>
      <c r="S24" s="6">
        <v>45000</v>
      </c>
      <c r="T24" s="4" t="s">
        <v>34</v>
      </c>
      <c r="U24" s="4">
        <v>1464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103</v>
      </c>
      <c r="B25" s="4" t="s">
        <v>26</v>
      </c>
      <c r="C25" s="4" t="s">
        <v>27</v>
      </c>
      <c r="D25" s="4" t="s">
        <v>38</v>
      </c>
      <c r="E25" s="4" t="s">
        <v>79</v>
      </c>
      <c r="F25" s="6">
        <v>44984</v>
      </c>
      <c r="G25" s="6">
        <v>44985</v>
      </c>
      <c r="H25" s="4">
        <v>1</v>
      </c>
      <c r="I25" s="4">
        <v>1</v>
      </c>
      <c r="J25" s="4">
        <v>1</v>
      </c>
      <c r="K25" s="4" t="s">
        <v>30</v>
      </c>
      <c r="L25" s="4">
        <v>327.6</v>
      </c>
      <c r="M25" s="4">
        <v>327.6</v>
      </c>
      <c r="N25" s="4" t="s">
        <v>104</v>
      </c>
      <c r="O25" s="4" t="s">
        <v>32</v>
      </c>
      <c r="P25" s="4" t="s">
        <v>33</v>
      </c>
      <c r="Q25" s="4">
        <v>0</v>
      </c>
      <c r="R25" s="7">
        <v>44984</v>
      </c>
      <c r="S25" s="6">
        <v>45000</v>
      </c>
      <c r="T25" s="4" t="s">
        <v>34</v>
      </c>
      <c r="U25" s="4">
        <v>327.6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105</v>
      </c>
      <c r="B26" s="4" t="s">
        <v>26</v>
      </c>
      <c r="C26" s="4" t="s">
        <v>27</v>
      </c>
      <c r="D26" s="4" t="s">
        <v>38</v>
      </c>
      <c r="E26" s="4" t="s">
        <v>79</v>
      </c>
      <c r="F26" s="6">
        <v>44984</v>
      </c>
      <c r="G26" s="6">
        <v>44985</v>
      </c>
      <c r="H26" s="4">
        <v>1</v>
      </c>
      <c r="I26" s="4">
        <v>1</v>
      </c>
      <c r="J26" s="4">
        <v>1</v>
      </c>
      <c r="K26" s="4" t="s">
        <v>30</v>
      </c>
      <c r="L26" s="4">
        <v>327.6</v>
      </c>
      <c r="M26" s="4">
        <v>327.6</v>
      </c>
      <c r="N26" s="4" t="s">
        <v>106</v>
      </c>
      <c r="O26" s="4" t="s">
        <v>32</v>
      </c>
      <c r="P26" s="4" t="s">
        <v>33</v>
      </c>
      <c r="Q26" s="4">
        <v>0</v>
      </c>
      <c r="R26" s="7">
        <v>44984</v>
      </c>
      <c r="S26" s="6">
        <v>45000</v>
      </c>
      <c r="T26" s="4" t="s">
        <v>34</v>
      </c>
      <c r="U26" s="4">
        <v>327.6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107</v>
      </c>
      <c r="B27" s="4" t="s">
        <v>26</v>
      </c>
      <c r="C27" s="4" t="s">
        <v>27</v>
      </c>
      <c r="D27" s="4" t="s">
        <v>38</v>
      </c>
      <c r="E27" s="4" t="s">
        <v>108</v>
      </c>
      <c r="F27" s="6">
        <v>44984</v>
      </c>
      <c r="G27" s="6">
        <v>44985</v>
      </c>
      <c r="H27" s="4">
        <v>2</v>
      </c>
      <c r="I27" s="4">
        <v>1</v>
      </c>
      <c r="J27" s="4">
        <v>2</v>
      </c>
      <c r="K27" s="4" t="s">
        <v>30</v>
      </c>
      <c r="L27" s="4">
        <v>641.2</v>
      </c>
      <c r="M27" s="4">
        <v>641.2</v>
      </c>
      <c r="N27" s="4" t="s">
        <v>109</v>
      </c>
      <c r="O27" s="4" t="s">
        <v>32</v>
      </c>
      <c r="P27" s="4" t="s">
        <v>33</v>
      </c>
      <c r="Q27" s="4">
        <v>0</v>
      </c>
      <c r="R27" s="7">
        <v>44984</v>
      </c>
      <c r="S27" s="6">
        <v>45000</v>
      </c>
      <c r="T27" s="4" t="s">
        <v>34</v>
      </c>
      <c r="U27" s="4">
        <v>641.2</v>
      </c>
      <c r="V27" s="4">
        <v>0</v>
      </c>
      <c r="W27" s="4">
        <v>0</v>
      </c>
      <c r="X27" s="4" t="s">
        <v>41</v>
      </c>
      <c r="Y27" s="4" t="s">
        <v>41</v>
      </c>
    </row>
    <row r="28" s="4" customFormat="1" spans="1:25">
      <c r="A28" s="4" t="s">
        <v>110</v>
      </c>
      <c r="B28" s="4" t="s">
        <v>26</v>
      </c>
      <c r="C28" s="4" t="s">
        <v>27</v>
      </c>
      <c r="D28" s="4" t="s">
        <v>38</v>
      </c>
      <c r="E28" s="4" t="s">
        <v>79</v>
      </c>
      <c r="F28" s="6">
        <v>44984</v>
      </c>
      <c r="G28" s="6">
        <v>44985</v>
      </c>
      <c r="H28" s="4">
        <v>1</v>
      </c>
      <c r="I28" s="4">
        <v>1</v>
      </c>
      <c r="J28" s="4">
        <v>1</v>
      </c>
      <c r="K28" s="4" t="s">
        <v>30</v>
      </c>
      <c r="L28" s="4">
        <v>327.6</v>
      </c>
      <c r="M28" s="4">
        <v>327.6</v>
      </c>
      <c r="N28" s="4" t="s">
        <v>111</v>
      </c>
      <c r="O28" s="4" t="s">
        <v>32</v>
      </c>
      <c r="P28" s="4" t="s">
        <v>33</v>
      </c>
      <c r="Q28" s="4">
        <v>0</v>
      </c>
      <c r="R28" s="7">
        <v>44984</v>
      </c>
      <c r="S28" s="6">
        <v>45000</v>
      </c>
      <c r="T28" s="4" t="s">
        <v>34</v>
      </c>
      <c r="U28" s="4">
        <v>327.6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112</v>
      </c>
      <c r="B29" s="4" t="s">
        <v>26</v>
      </c>
      <c r="C29" s="4" t="s">
        <v>27</v>
      </c>
      <c r="D29" s="4" t="s">
        <v>38</v>
      </c>
      <c r="E29" s="4" t="s">
        <v>39</v>
      </c>
      <c r="F29" s="6">
        <v>44984</v>
      </c>
      <c r="G29" s="6">
        <v>44985</v>
      </c>
      <c r="H29" s="4">
        <v>1</v>
      </c>
      <c r="I29" s="4">
        <v>1</v>
      </c>
      <c r="J29" s="4">
        <v>1</v>
      </c>
      <c r="K29" s="4" t="s">
        <v>30</v>
      </c>
      <c r="L29" s="4">
        <v>341.6</v>
      </c>
      <c r="M29" s="4">
        <v>341.6</v>
      </c>
      <c r="N29" s="4" t="s">
        <v>113</v>
      </c>
      <c r="O29" s="4" t="s">
        <v>32</v>
      </c>
      <c r="P29" s="4" t="s">
        <v>33</v>
      </c>
      <c r="Q29" s="4">
        <v>0</v>
      </c>
      <c r="R29" s="7">
        <v>44984</v>
      </c>
      <c r="S29" s="6">
        <v>45000</v>
      </c>
      <c r="T29" s="4" t="s">
        <v>34</v>
      </c>
      <c r="U29" s="4">
        <v>341.6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92</v>
      </c>
      <c r="B30" s="4" t="s">
        <v>26</v>
      </c>
      <c r="C30" s="4" t="s">
        <v>53</v>
      </c>
      <c r="D30" s="4" t="s">
        <v>38</v>
      </c>
      <c r="E30" s="4" t="s">
        <v>85</v>
      </c>
      <c r="F30" s="6">
        <v>44984</v>
      </c>
      <c r="G30" s="6">
        <v>44985</v>
      </c>
      <c r="H30" s="4">
        <v>1</v>
      </c>
      <c r="I30" s="4">
        <v>1</v>
      </c>
      <c r="J30" s="4">
        <v>1</v>
      </c>
      <c r="K30" s="4" t="s">
        <v>30</v>
      </c>
      <c r="L30" s="4">
        <v>-329</v>
      </c>
      <c r="M30" s="4">
        <v>-329</v>
      </c>
      <c r="N30" s="4" t="s">
        <v>93</v>
      </c>
      <c r="O30" s="4" t="s">
        <v>32</v>
      </c>
      <c r="P30" s="4" t="s">
        <v>33</v>
      </c>
      <c r="Q30" s="4">
        <v>0</v>
      </c>
      <c r="R30" s="7">
        <v>44984</v>
      </c>
      <c r="S30" s="6">
        <v>45000</v>
      </c>
      <c r="T30" s="4" t="s">
        <v>34</v>
      </c>
      <c r="U30" s="4">
        <v>-329</v>
      </c>
      <c r="V30" s="4">
        <v>0</v>
      </c>
      <c r="W30" s="4">
        <v>0</v>
      </c>
      <c r="X30" s="4" t="s">
        <v>41</v>
      </c>
      <c r="Y30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topLeftCell="A13" workbookViewId="0">
      <selection activeCell="A31" sqref="A31:D3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9">
      <c r="A2" s="5">
        <v>999222782277645</v>
      </c>
      <c r="B2" s="6">
        <v>44983</v>
      </c>
      <c r="C2" s="6">
        <v>44985</v>
      </c>
      <c r="D2" s="4">
        <v>9459.66</v>
      </c>
      <c r="E2" s="4" t="str">
        <f>VLOOKUP(A2,HOP!A:L,12,0)</f>
        <v>9459.66</v>
      </c>
      <c r="F2" s="4" t="str">
        <f>VLOOKUP(A2,HOP!A:C,3,0)</f>
        <v>3039132</v>
      </c>
      <c r="G2" s="4">
        <f>D2-E2</f>
        <v>0</v>
      </c>
      <c r="H2" s="4" t="str">
        <f>$H$1&amp;F2</f>
        <v>，3039132</v>
      </c>
      <c r="I2" s="4" t="str">
        <f>VLOOKUP(A2,HOP!A:U,21,0)</f>
        <v>直连</v>
      </c>
    </row>
    <row r="3" s="4" customFormat="1" spans="1:10">
      <c r="A3" s="8" t="s">
        <v>115</v>
      </c>
      <c r="B3" s="6">
        <v>44983</v>
      </c>
      <c r="C3" s="6">
        <v>44985</v>
      </c>
      <c r="D3" s="4">
        <v>683.2</v>
      </c>
      <c r="E3" s="4">
        <v>683.2</v>
      </c>
      <c r="F3" s="9" t="s">
        <v>116</v>
      </c>
      <c r="G3" s="4">
        <f t="shared" ref="G3:G25" si="0">D3-E3</f>
        <v>0</v>
      </c>
      <c r="H3" s="4" t="str">
        <f t="shared" ref="H3:H25" si="1">$H$1&amp;F3</f>
        <v>，202302212255530071</v>
      </c>
      <c r="I3" s="4" t="e">
        <f>VLOOKUP(A3,HOP!A:U,21,0)</f>
        <v>#N/A</v>
      </c>
      <c r="J3" s="4">
        <v>2.21</v>
      </c>
    </row>
    <row r="4" s="4" customFormat="1" spans="1:10">
      <c r="A4" s="8" t="s">
        <v>117</v>
      </c>
      <c r="B4" s="6">
        <v>44983</v>
      </c>
      <c r="C4" s="6">
        <v>44985</v>
      </c>
      <c r="D4" s="4">
        <v>732</v>
      </c>
      <c r="E4" s="4">
        <v>732</v>
      </c>
      <c r="F4" s="9" t="s">
        <v>118</v>
      </c>
      <c r="G4" s="4">
        <f t="shared" si="0"/>
        <v>0</v>
      </c>
      <c r="H4" s="4" t="str">
        <f t="shared" si="1"/>
        <v>，202302232117240068</v>
      </c>
      <c r="I4" s="4" t="e">
        <f>VLOOKUP(A4,HOP!A:U,21,0)</f>
        <v>#N/A</v>
      </c>
      <c r="J4" s="4">
        <v>2.23</v>
      </c>
    </row>
    <row r="5" s="4" customFormat="1" spans="1:9">
      <c r="A5" s="5">
        <v>999222909373275</v>
      </c>
      <c r="B5" s="6">
        <v>44984</v>
      </c>
      <c r="C5" s="6">
        <v>44985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999222909375368</v>
      </c>
      <c r="B6" s="6">
        <v>44984</v>
      </c>
      <c r="C6" s="6">
        <v>44985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999222919141070</v>
      </c>
      <c r="B7" s="6">
        <v>44984</v>
      </c>
      <c r="C7" s="6">
        <v>44985</v>
      </c>
      <c r="D7" s="4">
        <v>703.66</v>
      </c>
      <c r="E7" s="4" t="str">
        <f>VLOOKUP(A7,HOP!A:L,12,0)</f>
        <v>703.66</v>
      </c>
      <c r="F7" s="4" t="str">
        <f>VLOOKUP(A7,HOP!A:C,3,0)</f>
        <v>3063599</v>
      </c>
      <c r="G7" s="4">
        <f t="shared" si="0"/>
        <v>0</v>
      </c>
      <c r="H7" s="4" t="str">
        <f t="shared" si="1"/>
        <v>，3063599</v>
      </c>
      <c r="I7" s="4" t="str">
        <f>VLOOKUP(A7,HOP!A:U,21,0)</f>
        <v>直连</v>
      </c>
    </row>
    <row r="8" s="4" customFormat="1" spans="1:9">
      <c r="A8" s="5">
        <v>999222922787281</v>
      </c>
      <c r="B8" s="6">
        <v>44984</v>
      </c>
      <c r="C8" s="6">
        <v>44985</v>
      </c>
      <c r="D8" s="4">
        <v>351.83</v>
      </c>
      <c r="E8" s="4" t="str">
        <f>VLOOKUP(A8,HOP!A:L,12,0)</f>
        <v>351.83</v>
      </c>
      <c r="F8" s="4" t="str">
        <f>VLOOKUP(A8,HOP!A:C,3,0)</f>
        <v>3064287</v>
      </c>
      <c r="G8" s="4">
        <f t="shared" si="0"/>
        <v>0</v>
      </c>
      <c r="H8" s="4" t="str">
        <f t="shared" si="1"/>
        <v>，3064287</v>
      </c>
      <c r="I8" s="4" t="str">
        <f>VLOOKUP(A8,HOP!A:U,21,0)</f>
        <v>直连</v>
      </c>
    </row>
    <row r="9" s="4" customFormat="1" spans="1:9">
      <c r="A9" s="5">
        <v>999222934462826</v>
      </c>
      <c r="B9" s="6">
        <v>44984</v>
      </c>
      <c r="C9" s="6">
        <v>44985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10">
      <c r="A10" s="8" t="s">
        <v>119</v>
      </c>
      <c r="B10" s="6">
        <v>44983</v>
      </c>
      <c r="C10" s="6">
        <v>44985</v>
      </c>
      <c r="D10" s="4">
        <v>683.2</v>
      </c>
      <c r="E10" s="4">
        <v>683.2</v>
      </c>
      <c r="F10" s="9" t="s">
        <v>120</v>
      </c>
      <c r="G10" s="4">
        <f t="shared" si="0"/>
        <v>0</v>
      </c>
      <c r="H10" s="4" t="str">
        <f t="shared" si="1"/>
        <v>，202302252159580021</v>
      </c>
      <c r="I10" s="4" t="e">
        <f>VLOOKUP(A10,HOP!A:U,21,0)</f>
        <v>#N/A</v>
      </c>
      <c r="J10" s="4">
        <v>2.25</v>
      </c>
    </row>
    <row r="11" s="4" customFormat="1" spans="1:9">
      <c r="A11" s="5">
        <v>999222938104345</v>
      </c>
      <c r="B11" s="6">
        <v>44984</v>
      </c>
      <c r="C11" s="6">
        <v>44985</v>
      </c>
      <c r="D11" s="4">
        <v>701.95</v>
      </c>
      <c r="E11" s="4" t="str">
        <f>VLOOKUP(A11,HOP!A:L,12,0)</f>
        <v>701.95</v>
      </c>
      <c r="F11" s="4" t="str">
        <f>VLOOKUP(A11,HOP!A:C,3,0)</f>
        <v>3066978</v>
      </c>
      <c r="G11" s="4">
        <f t="shared" si="0"/>
        <v>0</v>
      </c>
      <c r="H11" s="4" t="str">
        <f t="shared" si="1"/>
        <v>，3066978</v>
      </c>
      <c r="I11" s="4" t="str">
        <f>VLOOKUP(A11,HOP!A:U,21,0)</f>
        <v>直连</v>
      </c>
    </row>
    <row r="12" s="4" customFormat="1" spans="1:9">
      <c r="A12" s="5">
        <v>999222940827087</v>
      </c>
      <c r="B12" s="6">
        <v>44984</v>
      </c>
      <c r="C12" s="6">
        <v>44985</v>
      </c>
      <c r="D12" s="4">
        <v>320.17</v>
      </c>
      <c r="E12" s="4" t="str">
        <f>VLOOKUP(A12,HOP!A:L,12,0)</f>
        <v>320.17</v>
      </c>
      <c r="F12" s="4" t="str">
        <f>VLOOKUP(A12,HOP!A:C,3,0)</f>
        <v>3067627</v>
      </c>
      <c r="G12" s="4">
        <f t="shared" si="0"/>
        <v>0</v>
      </c>
      <c r="H12" s="4" t="str">
        <f t="shared" si="1"/>
        <v>，3067627</v>
      </c>
      <c r="I12" s="4" t="str">
        <f>VLOOKUP(A12,HOP!A:U,21,0)</f>
        <v>直连</v>
      </c>
    </row>
    <row r="13" s="4" customFormat="1" spans="1:10">
      <c r="A13" s="8" t="s">
        <v>121</v>
      </c>
      <c r="B13" s="6">
        <v>44984</v>
      </c>
      <c r="C13" s="6">
        <v>44985</v>
      </c>
      <c r="D13" s="4">
        <v>982.8</v>
      </c>
      <c r="E13" s="4">
        <v>982.2</v>
      </c>
      <c r="F13" s="9" t="s">
        <v>122</v>
      </c>
      <c r="G13" s="4">
        <f t="shared" si="0"/>
        <v>0.599999999999909</v>
      </c>
      <c r="H13" s="4" t="str">
        <f t="shared" si="1"/>
        <v>，202302261823280068</v>
      </c>
      <c r="I13" s="4" t="e">
        <f>VLOOKUP(A13,HOP!A:U,21,0)</f>
        <v>#N/A</v>
      </c>
      <c r="J13" s="4">
        <v>2.26</v>
      </c>
    </row>
    <row r="14" s="4" customFormat="1" spans="1:9">
      <c r="A14" s="5">
        <v>999222943748501</v>
      </c>
      <c r="B14" s="6">
        <v>44984</v>
      </c>
      <c r="C14" s="6">
        <v>44985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10">
      <c r="A15" s="8" t="s">
        <v>123</v>
      </c>
      <c r="B15" s="6">
        <v>44984</v>
      </c>
      <c r="C15" s="6">
        <v>44985</v>
      </c>
      <c r="D15" s="4">
        <v>329</v>
      </c>
      <c r="E15" s="4">
        <v>329</v>
      </c>
      <c r="F15" s="9" t="s">
        <v>124</v>
      </c>
      <c r="G15" s="4">
        <f t="shared" si="0"/>
        <v>0</v>
      </c>
      <c r="H15" s="4" t="str">
        <f t="shared" si="1"/>
        <v>，202302262107410068</v>
      </c>
      <c r="I15" s="4" t="e">
        <f>VLOOKUP(A15,HOP!A:U,21,0)</f>
        <v>#N/A</v>
      </c>
      <c r="J15" s="4">
        <v>2.26</v>
      </c>
    </row>
    <row r="16" s="4" customFormat="1" spans="1:9">
      <c r="A16" s="5">
        <v>999222946331739</v>
      </c>
      <c r="B16" s="6">
        <v>44984</v>
      </c>
      <c r="C16" s="6">
        <v>44985</v>
      </c>
      <c r="D16" s="4">
        <v>417.13</v>
      </c>
      <c r="E16" s="4" t="str">
        <f>VLOOKUP(A16,HOP!A:L,12,0)</f>
        <v>417.13</v>
      </c>
      <c r="F16" s="4" t="str">
        <f>VLOOKUP(A16,HOP!A:C,3,0)</f>
        <v>3069051</v>
      </c>
      <c r="G16" s="4">
        <f t="shared" si="0"/>
        <v>0</v>
      </c>
      <c r="H16" s="4" t="str">
        <f t="shared" si="1"/>
        <v>，3069051</v>
      </c>
      <c r="I16" s="4" t="str">
        <f>VLOOKUP(A16,HOP!A:U,21,0)</f>
        <v>直连</v>
      </c>
    </row>
    <row r="17" s="4" customFormat="1" spans="1:9">
      <c r="A17" s="5">
        <v>999222946938675</v>
      </c>
      <c r="B17" s="6">
        <v>44984</v>
      </c>
      <c r="C17" s="6">
        <v>44985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10">
      <c r="A18" s="8" t="s">
        <v>125</v>
      </c>
      <c r="B18" s="6">
        <v>44984</v>
      </c>
      <c r="C18" s="6">
        <v>44985</v>
      </c>
      <c r="D18" s="4">
        <v>327.6</v>
      </c>
      <c r="E18" s="4">
        <v>327.6</v>
      </c>
      <c r="F18" s="9" t="s">
        <v>126</v>
      </c>
      <c r="G18" s="4">
        <f t="shared" si="0"/>
        <v>0</v>
      </c>
      <c r="H18" s="4" t="str">
        <f t="shared" si="1"/>
        <v>，202302270938110073</v>
      </c>
      <c r="I18" s="4" t="e">
        <f>VLOOKUP(A18,HOP!A:U,21,0)</f>
        <v>#N/A</v>
      </c>
      <c r="J18" s="4">
        <v>2.27</v>
      </c>
    </row>
    <row r="19" s="4" customFormat="1" spans="1:10">
      <c r="A19" s="8" t="s">
        <v>127</v>
      </c>
      <c r="B19" s="6">
        <v>44984</v>
      </c>
      <c r="C19" s="6">
        <v>44985</v>
      </c>
      <c r="D19" s="4">
        <v>266</v>
      </c>
      <c r="E19" s="4">
        <v>266</v>
      </c>
      <c r="F19" s="9" t="s">
        <v>128</v>
      </c>
      <c r="G19" s="4">
        <f t="shared" si="0"/>
        <v>0</v>
      </c>
      <c r="H19" s="4" t="str">
        <f t="shared" si="1"/>
        <v>，202302270950440020</v>
      </c>
      <c r="I19" s="4" t="e">
        <f>VLOOKUP(A19,HOP!A:U,21,0)</f>
        <v>#N/A</v>
      </c>
      <c r="J19" s="4">
        <v>2.27</v>
      </c>
    </row>
    <row r="20" s="4" customFormat="1" spans="1:10">
      <c r="A20" s="8" t="s">
        <v>129</v>
      </c>
      <c r="B20" s="6">
        <v>44984</v>
      </c>
      <c r="C20" s="6">
        <v>44985</v>
      </c>
      <c r="D20" s="4">
        <v>1464</v>
      </c>
      <c r="E20" s="4">
        <v>1464</v>
      </c>
      <c r="F20" s="9" t="s">
        <v>130</v>
      </c>
      <c r="G20" s="4">
        <f t="shared" si="0"/>
        <v>0</v>
      </c>
      <c r="H20" s="4" t="str">
        <f t="shared" si="1"/>
        <v>，202302270959390073</v>
      </c>
      <c r="I20" s="4" t="e">
        <f>VLOOKUP(A20,HOP!A:U,21,0)</f>
        <v>#N/A</v>
      </c>
      <c r="J20" s="4">
        <v>2.27</v>
      </c>
    </row>
    <row r="21" s="4" customFormat="1" spans="1:10">
      <c r="A21" s="8" t="s">
        <v>131</v>
      </c>
      <c r="B21" s="6">
        <v>44984</v>
      </c>
      <c r="C21" s="6">
        <v>44985</v>
      </c>
      <c r="D21" s="4">
        <v>327.6</v>
      </c>
      <c r="E21" s="4">
        <v>327.6</v>
      </c>
      <c r="F21" s="9" t="s">
        <v>132</v>
      </c>
      <c r="G21" s="4">
        <f t="shared" si="0"/>
        <v>0</v>
      </c>
      <c r="H21" s="4" t="str">
        <f t="shared" si="1"/>
        <v>，202302271239150020</v>
      </c>
      <c r="I21" s="4" t="e">
        <f>VLOOKUP(A21,HOP!A:U,21,0)</f>
        <v>#N/A</v>
      </c>
      <c r="J21" s="4">
        <v>2.27</v>
      </c>
    </row>
    <row r="22" s="4" customFormat="1" spans="1:10">
      <c r="A22" s="8" t="s">
        <v>133</v>
      </c>
      <c r="B22" s="6">
        <v>44984</v>
      </c>
      <c r="C22" s="6">
        <v>44985</v>
      </c>
      <c r="D22" s="4">
        <v>327.6</v>
      </c>
      <c r="E22" s="4">
        <v>327.6</v>
      </c>
      <c r="F22" s="9" t="s">
        <v>134</v>
      </c>
      <c r="G22" s="4">
        <f t="shared" si="0"/>
        <v>0</v>
      </c>
      <c r="H22" s="4" t="str">
        <f t="shared" si="1"/>
        <v>，202302271417080020</v>
      </c>
      <c r="I22" s="4" t="e">
        <f>VLOOKUP(A22,HOP!A:U,21,0)</f>
        <v>#N/A</v>
      </c>
      <c r="J22" s="4">
        <v>2.27</v>
      </c>
    </row>
    <row r="23" s="4" customFormat="1" spans="1:10">
      <c r="A23" s="8" t="s">
        <v>135</v>
      </c>
      <c r="B23" s="6">
        <v>44984</v>
      </c>
      <c r="C23" s="6">
        <v>44985</v>
      </c>
      <c r="D23" s="4">
        <v>641.2</v>
      </c>
      <c r="E23" s="4">
        <v>641.2</v>
      </c>
      <c r="F23" s="9" t="s">
        <v>136</v>
      </c>
      <c r="G23" s="4">
        <f t="shared" si="0"/>
        <v>0</v>
      </c>
      <c r="H23" s="4" t="str">
        <f t="shared" si="1"/>
        <v>，202302271447470069</v>
      </c>
      <c r="I23" s="4" t="e">
        <f>VLOOKUP(A23,HOP!A:U,21,0)</f>
        <v>#N/A</v>
      </c>
      <c r="J23" s="4">
        <v>2.27</v>
      </c>
    </row>
    <row r="24" s="4" customFormat="1" spans="1:10">
      <c r="A24" s="8" t="s">
        <v>137</v>
      </c>
      <c r="B24" s="6">
        <v>44984</v>
      </c>
      <c r="C24" s="6">
        <v>44985</v>
      </c>
      <c r="D24" s="4">
        <v>327.6</v>
      </c>
      <c r="E24" s="4">
        <v>327.6</v>
      </c>
      <c r="F24" s="9" t="s">
        <v>138</v>
      </c>
      <c r="G24" s="4">
        <f t="shared" si="0"/>
        <v>0</v>
      </c>
      <c r="H24" s="4" t="str">
        <f t="shared" si="1"/>
        <v>，202302271701520021</v>
      </c>
      <c r="I24" s="4" t="e">
        <f>VLOOKUP(A24,HOP!A:U,21,0)</f>
        <v>#N/A</v>
      </c>
      <c r="J24" s="4">
        <v>2.27</v>
      </c>
    </row>
    <row r="25" s="4" customFormat="1" spans="1:10">
      <c r="A25" s="8" t="s">
        <v>139</v>
      </c>
      <c r="B25" s="6">
        <v>44984</v>
      </c>
      <c r="C25" s="6">
        <v>44985</v>
      </c>
      <c r="D25" s="4">
        <v>341.6</v>
      </c>
      <c r="E25" s="4">
        <v>341.6</v>
      </c>
      <c r="F25" s="9" t="s">
        <v>140</v>
      </c>
      <c r="G25" s="4">
        <f t="shared" si="0"/>
        <v>0</v>
      </c>
      <c r="H25" s="4" t="str">
        <f t="shared" si="1"/>
        <v>，202302271905320021</v>
      </c>
      <c r="I25" s="4" t="e">
        <f>VLOOKUP(A25,HOP!A:U,21,0)</f>
        <v>#N/A</v>
      </c>
      <c r="J25" s="4">
        <v>2.27</v>
      </c>
    </row>
    <row r="27" spans="4:4">
      <c r="D27" s="4">
        <f>SUM(D2:D26)</f>
        <v>19387.8</v>
      </c>
    </row>
    <row r="31" spans="1:4">
      <c r="A31" s="4" t="s">
        <v>141</v>
      </c>
      <c r="C31" s="4">
        <v>11954.4</v>
      </c>
      <c r="D31" s="4">
        <v>13630.98</v>
      </c>
    </row>
    <row r="32" spans="1:4">
      <c r="A32" s="4" t="s">
        <v>142</v>
      </c>
      <c r="C32" s="4">
        <v>7432.8</v>
      </c>
      <c r="D32" s="4">
        <v>8475.24</v>
      </c>
    </row>
    <row r="33" spans="1:4">
      <c r="A33" s="4" t="s">
        <v>143</v>
      </c>
      <c r="C33" s="4">
        <v>0.6</v>
      </c>
      <c r="D33" s="4">
        <v>0.68</v>
      </c>
    </row>
    <row r="34" spans="1:4">
      <c r="A34" s="4" t="s">
        <v>144</v>
      </c>
      <c r="C34" s="4">
        <f>SUBTOTAL(9,C31:C33)</f>
        <v>19387.8</v>
      </c>
      <c r="D34" s="4">
        <f>SUBTOTAL(9,D31:D33)</f>
        <v>22106.9</v>
      </c>
    </row>
    <row r="35" spans="1:1">
      <c r="A35" s="4" t="s">
        <v>145</v>
      </c>
    </row>
  </sheetData>
  <autoFilter ref="A1:XFD3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146</v>
      </c>
      <c r="B1" s="2" t="s">
        <v>147</v>
      </c>
      <c r="C1" s="2" t="s">
        <v>148</v>
      </c>
      <c r="D1" s="2" t="s">
        <v>149</v>
      </c>
      <c r="E1" s="2" t="s">
        <v>13</v>
      </c>
      <c r="F1" s="2" t="s">
        <v>5</v>
      </c>
      <c r="G1" s="2" t="s">
        <v>6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  <c r="U1" s="2" t="s">
        <v>163</v>
      </c>
      <c r="V1" s="2" t="s">
        <v>164</v>
      </c>
    </row>
    <row r="2" s="1" customFormat="1" spans="1:22">
      <c r="A2" s="3">
        <v>999222940827087</v>
      </c>
      <c r="B2" s="1" t="s">
        <v>165</v>
      </c>
      <c r="C2" s="1" t="s">
        <v>166</v>
      </c>
      <c r="D2" s="1" t="s">
        <v>167</v>
      </c>
      <c r="E2" s="1" t="s">
        <v>76</v>
      </c>
      <c r="F2" s="1" t="s">
        <v>168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  <c r="U2" s="1" t="s">
        <v>180</v>
      </c>
      <c r="V2" s="1" t="s">
        <v>181</v>
      </c>
    </row>
    <row r="3" s="1" customFormat="1" spans="1:22">
      <c r="A3" s="3">
        <v>999222946331739</v>
      </c>
      <c r="B3" s="1" t="s">
        <v>165</v>
      </c>
      <c r="C3" s="1" t="s">
        <v>182</v>
      </c>
      <c r="D3" s="1" t="s">
        <v>183</v>
      </c>
      <c r="E3" s="1" t="s">
        <v>89</v>
      </c>
      <c r="F3" s="1" t="s">
        <v>168</v>
      </c>
      <c r="G3" s="1" t="s">
        <v>169</v>
      </c>
      <c r="H3" s="1" t="s">
        <v>170</v>
      </c>
      <c r="I3" s="1" t="s">
        <v>184</v>
      </c>
      <c r="J3" s="1" t="s">
        <v>172</v>
      </c>
      <c r="K3" s="1" t="s">
        <v>184</v>
      </c>
      <c r="L3" s="1" t="s">
        <v>184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185</v>
      </c>
      <c r="S3" s="1" t="s">
        <v>178</v>
      </c>
      <c r="T3" s="1" t="s">
        <v>179</v>
      </c>
      <c r="U3" s="1" t="s">
        <v>180</v>
      </c>
      <c r="V3" s="1" t="s">
        <v>181</v>
      </c>
    </row>
    <row r="4" s="1" customFormat="1" spans="1:22">
      <c r="A4" s="3">
        <v>999222938104345</v>
      </c>
      <c r="B4" s="1" t="s">
        <v>165</v>
      </c>
      <c r="C4" s="1" t="s">
        <v>186</v>
      </c>
      <c r="D4" s="1" t="s">
        <v>187</v>
      </c>
      <c r="E4" s="1" t="s">
        <v>71</v>
      </c>
      <c r="F4" s="1" t="s">
        <v>168</v>
      </c>
      <c r="G4" s="1" t="s">
        <v>169</v>
      </c>
      <c r="H4" s="1" t="s">
        <v>170</v>
      </c>
      <c r="I4" s="1" t="s">
        <v>188</v>
      </c>
      <c r="J4" s="1" t="s">
        <v>172</v>
      </c>
      <c r="K4" s="1" t="s">
        <v>188</v>
      </c>
      <c r="L4" s="1" t="s">
        <v>188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176</v>
      </c>
      <c r="R4" s="1" t="s">
        <v>189</v>
      </c>
      <c r="S4" s="1" t="s">
        <v>178</v>
      </c>
      <c r="T4" s="1" t="s">
        <v>179</v>
      </c>
      <c r="U4" s="1" t="s">
        <v>180</v>
      </c>
      <c r="V4" s="1" t="s">
        <v>181</v>
      </c>
    </row>
    <row r="5" s="1" customFormat="1" spans="1:22">
      <c r="A5" s="3">
        <v>999222782277645</v>
      </c>
      <c r="B5" s="1" t="s">
        <v>190</v>
      </c>
      <c r="C5" s="1" t="s">
        <v>191</v>
      </c>
      <c r="D5" s="1" t="s">
        <v>192</v>
      </c>
      <c r="E5" s="1" t="s">
        <v>193</v>
      </c>
      <c r="F5" s="1" t="s">
        <v>165</v>
      </c>
      <c r="G5" s="1" t="s">
        <v>169</v>
      </c>
      <c r="H5" s="1" t="s">
        <v>170</v>
      </c>
      <c r="I5" s="1" t="s">
        <v>194</v>
      </c>
      <c r="J5" s="1" t="s">
        <v>172</v>
      </c>
      <c r="K5" s="1" t="s">
        <v>194</v>
      </c>
      <c r="L5" s="1" t="s">
        <v>194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176</v>
      </c>
      <c r="R5" s="1" t="s">
        <v>195</v>
      </c>
      <c r="S5" s="1" t="s">
        <v>178</v>
      </c>
      <c r="T5" s="1" t="s">
        <v>179</v>
      </c>
      <c r="U5" s="1" t="s">
        <v>180</v>
      </c>
      <c r="V5" s="1" t="s">
        <v>181</v>
      </c>
    </row>
    <row r="6" s="1" customFormat="1" spans="1:22">
      <c r="A6" s="3">
        <v>999222919141070</v>
      </c>
      <c r="B6" s="1" t="s">
        <v>196</v>
      </c>
      <c r="C6" s="1" t="s">
        <v>197</v>
      </c>
      <c r="D6" s="1" t="s">
        <v>198</v>
      </c>
      <c r="E6" s="1" t="s">
        <v>199</v>
      </c>
      <c r="F6" s="1" t="s">
        <v>168</v>
      </c>
      <c r="G6" s="1" t="s">
        <v>169</v>
      </c>
      <c r="H6" s="1" t="s">
        <v>170</v>
      </c>
      <c r="I6" s="1" t="s">
        <v>200</v>
      </c>
      <c r="J6" s="1" t="s">
        <v>172</v>
      </c>
      <c r="K6" s="1" t="s">
        <v>200</v>
      </c>
      <c r="L6" s="1" t="s">
        <v>200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176</v>
      </c>
      <c r="R6" s="1" t="s">
        <v>201</v>
      </c>
      <c r="S6" s="1" t="s">
        <v>178</v>
      </c>
      <c r="T6" s="1" t="s">
        <v>179</v>
      </c>
      <c r="U6" s="1" t="s">
        <v>180</v>
      </c>
      <c r="V6" s="1" t="s">
        <v>181</v>
      </c>
    </row>
    <row r="7" s="1" customFormat="1" spans="1:22">
      <c r="A7" s="3">
        <v>999222922787281</v>
      </c>
      <c r="B7" s="1" t="s">
        <v>196</v>
      </c>
      <c r="C7" s="1" t="s">
        <v>202</v>
      </c>
      <c r="D7" s="1" t="s">
        <v>198</v>
      </c>
      <c r="E7" s="1" t="s">
        <v>203</v>
      </c>
      <c r="F7" s="1" t="s">
        <v>168</v>
      </c>
      <c r="G7" s="1" t="s">
        <v>169</v>
      </c>
      <c r="H7" s="1" t="s">
        <v>170</v>
      </c>
      <c r="I7" s="1" t="s">
        <v>204</v>
      </c>
      <c r="J7" s="1" t="s">
        <v>172</v>
      </c>
      <c r="K7" s="1" t="s">
        <v>204</v>
      </c>
      <c r="L7" s="1" t="s">
        <v>204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176</v>
      </c>
      <c r="R7" s="1" t="s">
        <v>205</v>
      </c>
      <c r="S7" s="1" t="s">
        <v>178</v>
      </c>
      <c r="T7" s="1" t="s">
        <v>179</v>
      </c>
      <c r="U7" s="1" t="s">
        <v>180</v>
      </c>
      <c r="V7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2023-03-15T01:31:02Z</dcterms:created>
  <dcterms:modified xsi:type="dcterms:W3CDTF">2023-03-15T01:47:05Z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81785608E4C94BF9BB519CCF4E80E63C</vt:lpwstr>
  </property>
  <property fmtid="{D5CDD505-2E9C-101B-9397-08002B2CF9AE}" pid="3" name="KSOProductBuildVer">
    <vt:lpwstr>2052-11.1.0.13703</vt:lpwstr>
  </property>
</Properties>
</file>