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<sst xmlns="http://schemas.openxmlformats.org/spreadsheetml/2006/main" count="121" uniqueCount="87">
  <si>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</si>
  <si>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</si>
  <si>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</si>
  <si>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</si>
  <si>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</si>
  <si>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</si>
  <si>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</si>
  <si>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</si>
  <si>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</si>
  <si>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</si>
  <si>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</si>
  <si>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</si>
  <si>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</si>
  <si>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</si>
  <si>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</si>
  <si>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</si>
  <si>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</si>
  <si>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</si>
  <si>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</si>
  <si>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</si>
  <si>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</si>
  <si>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</si>
  <si>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</si>
  <si>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</si>
  <si>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</si>
  <si>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999223067555871	</t>
  </si>
  <si>
    <t>Ctrip</t>
  </si>
  <si>
    <t>正常</t>
  </si>
  <si>
    <t>[武汉]轻住酒店·新界度假(85212405)</t>
  </si>
  <si>
    <t>豪华商务双床房&lt;双人入住&gt;&lt;内宾&gt;&lt;预付&gt;&lt;无早&gt;</t>
  </si>
  <si>
    <t>CNY</t>
  </si>
  <si>
    <t>明志优</t>
  </si>
  <si>
    <t>CA11323230315CNY</t>
  </si>
  <si>
    <t>未提现</t>
  </si>
  <si>
    <t>携程开票</t>
  </si>
  <si>
    <t xml:space="preserve">3104630	</t>
  </si>
  <si>
    <t xml:space="preserve">1632998664697839661	</t>
  </si>
  <si>
    <t xml:space="preserve">999223141516334	</t>
  </si>
  <si>
    <t>[武汉]武汉天河机场腾龙大道地铁站亚朵酒店(46276837)</t>
  </si>
  <si>
    <t>高级大床房&lt;双人入住&gt;&lt;内宾&gt;&lt;预付&gt;&lt;单早&gt;</t>
  </si>
  <si>
    <t>安文刚,詹爱玲,张磊</t>
  </si>
  <si>
    <t xml:space="preserve">3122592	</t>
  </si>
  <si>
    <t xml:space="preserve">	</t>
  </si>
  <si>
    <t>，</t>
  </si>
  <si>
    <t>A230315104543481</t>
  </si>
  <si>
    <t>CNY / HKD 当前参考汇率: 1.140455895</t>
  </si>
  <si>
    <t>总计：1292.54 CNY/
1474.08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</si>
  <si>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</si>
  <si>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</si>
  <si>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</si>
  <si>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</si>
  <si>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</si>
  <si>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</si>
  <si>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</si>
  <si>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</si>
  <si>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</si>
  <si>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</si>
  <si>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</si>
  <si>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</si>
  <si>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</si>
  <si>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</si>
  <si>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</si>
  <si>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</si>
  <si>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</si>
  <si>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</si>
  <si>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</si>
  <si>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2023-03-11</t>
  </si>
  <si>
    <t>3122592</t>
  </si>
  <si>
    <t>武汉天河机场奥特莱斯亚朵酒店</t>
  </si>
  <si>
    <t>2023-03-12</t>
  </si>
  <si>
    <t>退房日月结</t>
  </si>
  <si>
    <t>1116.60</t>
  </si>
  <si>
    <t>RMB</t>
  </si>
  <si>
    <t>0</t>
  </si>
  <si>
    <t>0.00</t>
  </si>
  <si>
    <t>携程汇智国内直连</t>
  </si>
  <si>
    <t>1861</t>
  </si>
  <si>
    <t>2023-03-11 19:43:04</t>
  </si>
  <si>
    <t>否</t>
  </si>
  <si>
    <t>汇智国际旅游发展有限公司</t>
  </si>
  <si>
    <t>直连</t>
  </si>
  <si>
    <t>中国</t>
  </si>
  <si>
    <t>2023-03-07</t>
  </si>
  <si>
    <t>3104630</t>
  </si>
  <si>
    <t>轻住酒店·新界度假</t>
  </si>
  <si>
    <t>175.94</t>
  </si>
  <si>
    <t>2023-03-07 14:56:36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</si>
</sst>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17</xdr:row>
      <xdr:rowOff>0</xdr:rowOff>
    </xdr:from>
    <xdr:to>
      <xdr:col>15</xdr:col>
      <xdr:colOff>219075</xdr:colOff>
      <xdr:row>48</xdr:row>
      <xdr:rowOff>47625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914650"/>
          <a:ext cx="10991850" cy="53625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3"/>
  <sheetViews>
    <sheetView workbookViewId="0">
      <selection activeCell="A1" sqref="$A1:$XFD1048576"/>
    </sheetView>
  </sheetViews>
  <sheetFormatPr defaultColWidth="9" defaultRowHeight="13.5" outlineLevelRow="2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44996</v>
      </c>
      <c r="G2" s="6">
        <v>44997</v>
      </c>
      <c r="H2" s="4">
        <v>1</v>
      </c>
      <c r="I2" s="4">
        <v>1</v>
      </c>
      <c r="J2" s="4">
        <v>1</v>
      </c>
      <c r="K2" s="4" t="s">
        <v>30</v>
      </c>
      <c r="L2" s="4">
        <v>175.94</v>
      </c>
      <c r="M2" s="4">
        <v>175.94</v>
      </c>
      <c r="N2" s="4" t="s">
        <v>31</v>
      </c>
      <c r="O2" s="4" t="s">
        <v>32</v>
      </c>
      <c r="P2" s="4" t="s">
        <v>33</v>
      </c>
      <c r="Q2" s="4">
        <v>0</v>
      </c>
      <c r="R2" s="7">
        <v>44992</v>
      </c>
      <c r="S2" s="6">
        <v>45000</v>
      </c>
      <c r="T2" s="4" t="s">
        <v>34</v>
      </c>
      <c r="U2" s="4">
        <v>175.94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44996</v>
      </c>
      <c r="G3" s="6">
        <v>44997</v>
      </c>
      <c r="H3" s="4">
        <v>3</v>
      </c>
      <c r="I3" s="4">
        <v>1</v>
      </c>
      <c r="J3" s="4">
        <v>3</v>
      </c>
      <c r="K3" s="4" t="s">
        <v>30</v>
      </c>
      <c r="L3" s="4">
        <v>1116.6</v>
      </c>
      <c r="M3" s="4">
        <v>1116.6</v>
      </c>
      <c r="N3" s="4" t="s">
        <v>40</v>
      </c>
      <c r="O3" s="4" t="s">
        <v>32</v>
      </c>
      <c r="P3" s="4" t="s">
        <v>33</v>
      </c>
      <c r="Q3" s="4">
        <v>0</v>
      </c>
      <c r="R3" s="7">
        <v>44996</v>
      </c>
      <c r="S3" s="6">
        <v>45000</v>
      </c>
      <c r="T3" s="4" t="s">
        <v>34</v>
      </c>
      <c r="U3" s="4">
        <v>1116.6</v>
      </c>
      <c r="V3" s="4">
        <v>0</v>
      </c>
      <c r="W3" s="4">
        <v>0</v>
      </c>
      <c r="X3" s="4" t="s">
        <v>41</v>
      </c>
      <c r="Y3" s="4" t="s">
        <v>42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tabSelected="1" workbookViewId="0">
      <selection activeCell="A11" sqref="A11:A13"/>
    </sheetView>
  </sheetViews>
  <sheetFormatPr defaultColWidth="9" defaultRowHeight="13.5"/>
  <cols>
    <col min="1" max="1" width="12.625" style="4"/>
    <col min="2" max="3" width="10.375" style="4"/>
    <col min="4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43</v>
      </c>
    </row>
    <row r="2" s="4" customFormat="1" spans="1:9">
      <c r="A2" s="5">
        <v>999223067555871</v>
      </c>
      <c r="B2" s="6">
        <v>44996</v>
      </c>
      <c r="C2" s="6">
        <v>44997</v>
      </c>
      <c r="D2" s="4">
        <v>175.94</v>
      </c>
      <c r="E2" s="4" t="str">
        <f>VLOOKUP(A2,HOP!A:L,12,0)</f>
        <v>175.94</v>
      </c>
      <c r="F2" s="4" t="str">
        <f>VLOOKUP(A2,HOP!A:C,3,0)</f>
        <v>3104630</v>
      </c>
      <c r="G2" s="4">
        <f>D2-E2</f>
        <v>0</v>
      </c>
      <c r="H2" s="4" t="str">
        <f>$H$1&amp;F2</f>
        <v>，3104630</v>
      </c>
      <c r="I2" s="4" t="str">
        <f>VLOOKUP(A2,HOP!A:U,21,0)</f>
        <v>直连</v>
      </c>
    </row>
    <row r="3" s="4" customFormat="1" spans="1:9">
      <c r="A3" s="5">
        <v>999223141516334</v>
      </c>
      <c r="B3" s="6">
        <v>44996</v>
      </c>
      <c r="C3" s="6">
        <v>44997</v>
      </c>
      <c r="D3" s="4">
        <v>1116.6</v>
      </c>
      <c r="E3" s="4" t="str">
        <f>VLOOKUP(A3,HOP!A:L,12,0)</f>
        <v>1116.60</v>
      </c>
      <c r="F3" s="4" t="str">
        <f>VLOOKUP(A3,HOP!A:C,3,0)</f>
        <v>3122592</v>
      </c>
      <c r="G3" s="4">
        <f>D3-E3</f>
        <v>0</v>
      </c>
      <c r="H3" s="4" t="str">
        <f>$H$1&amp;F3</f>
        <v>，3122592</v>
      </c>
      <c r="I3" s="4" t="str">
        <f>VLOOKUP(A3,HOP!A:U,21,0)</f>
        <v>直连</v>
      </c>
    </row>
    <row r="5" spans="4:4">
      <c r="D5" s="4">
        <f>SUM(D2:D4)</f>
        <v>1292.54</v>
      </c>
    </row>
    <row r="11" spans="1:1">
      <c r="A11" s="4" t="s">
        <v>44</v>
      </c>
    </row>
    <row r="12" spans="1:1">
      <c r="A12" s="4" t="s">
        <v>45</v>
      </c>
    </row>
    <row r="13" spans="1:1">
      <c r="A13" s="4" t="s">
        <v>46</v>
      </c>
    </row>
  </sheetData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"/>
  <sheetViews>
    <sheetView workbookViewId="0">
      <selection activeCell="A2" sqref="A2:A1048576"/>
    </sheetView>
  </sheetViews>
  <sheetFormatPr defaultColWidth="8" defaultRowHeight="12.75" outlineLevelRow="2"/>
  <cols>
    <col min="1" max="1" width="11.125" style="1"/>
    <col min="2" max="16383" width="8" style="1"/>
  </cols>
  <sheetData>
    <row r="1" s="1" customFormat="1" spans="1:22">
      <c r="A1" s="2" t="s">
        <v>47</v>
      </c>
      <c r="B1" s="2" t="s">
        <v>48</v>
      </c>
      <c r="C1" s="2" t="s">
        <v>49</v>
      </c>
      <c r="D1" s="2" t="s">
        <v>50</v>
      </c>
      <c r="E1" s="2" t="s">
        <v>13</v>
      </c>
      <c r="F1" s="2" t="s">
        <v>5</v>
      </c>
      <c r="G1" s="2" t="s">
        <v>6</v>
      </c>
      <c r="H1" s="2" t="s">
        <v>51</v>
      </c>
      <c r="I1" s="2" t="s">
        <v>52</v>
      </c>
      <c r="J1" s="2" t="s">
        <v>53</v>
      </c>
      <c r="K1" s="2" t="s">
        <v>54</v>
      </c>
      <c r="L1" s="2" t="s">
        <v>55</v>
      </c>
      <c r="M1" s="2" t="s">
        <v>56</v>
      </c>
      <c r="N1" s="2" t="s">
        <v>57</v>
      </c>
      <c r="O1" s="2" t="s">
        <v>58</v>
      </c>
      <c r="P1" s="2" t="s">
        <v>59</v>
      </c>
      <c r="Q1" s="2" t="s">
        <v>60</v>
      </c>
      <c r="R1" s="2" t="s">
        <v>61</v>
      </c>
      <c r="S1" s="2" t="s">
        <v>62</v>
      </c>
      <c r="T1" s="2" t="s">
        <v>63</v>
      </c>
      <c r="U1" s="2" t="s">
        <v>64</v>
      </c>
      <c r="V1" s="2" t="s">
        <v>65</v>
      </c>
    </row>
    <row r="2" s="1" customFormat="1" spans="1:22">
      <c r="A2" s="3">
        <v>999223141516334</v>
      </c>
      <c r="B2" s="1" t="s">
        <v>66</v>
      </c>
      <c r="C2" s="1" t="s">
        <v>67</v>
      </c>
      <c r="D2" s="1" t="s">
        <v>68</v>
      </c>
      <c r="E2" s="1" t="s">
        <v>40</v>
      </c>
      <c r="F2" s="1" t="s">
        <v>66</v>
      </c>
      <c r="G2" s="1" t="s">
        <v>69</v>
      </c>
      <c r="H2" s="1" t="s">
        <v>70</v>
      </c>
      <c r="I2" s="1" t="s">
        <v>71</v>
      </c>
      <c r="J2" s="1" t="s">
        <v>72</v>
      </c>
      <c r="K2" s="1" t="s">
        <v>71</v>
      </c>
      <c r="L2" s="1" t="s">
        <v>71</v>
      </c>
      <c r="M2" s="1" t="s">
        <v>73</v>
      </c>
      <c r="N2" s="1" t="s">
        <v>73</v>
      </c>
      <c r="O2" s="1" t="s">
        <v>74</v>
      </c>
      <c r="P2" s="1" t="s">
        <v>75</v>
      </c>
      <c r="Q2" s="1" t="s">
        <v>76</v>
      </c>
      <c r="R2" s="1" t="s">
        <v>77</v>
      </c>
      <c r="S2" s="1" t="s">
        <v>78</v>
      </c>
      <c r="T2" s="1" t="s">
        <v>79</v>
      </c>
      <c r="U2" s="1" t="s">
        <v>80</v>
      </c>
      <c r="V2" s="1" t="s">
        <v>81</v>
      </c>
    </row>
    <row r="3" s="1" customFormat="1" spans="1:22">
      <c r="A3" s="3">
        <v>999223067555871</v>
      </c>
      <c r="B3" s="1" t="s">
        <v>82</v>
      </c>
      <c r="C3" s="1" t="s">
        <v>83</v>
      </c>
      <c r="D3" s="1" t="s">
        <v>84</v>
      </c>
      <c r="E3" s="1" t="s">
        <v>31</v>
      </c>
      <c r="F3" s="1" t="s">
        <v>66</v>
      </c>
      <c r="G3" s="1" t="s">
        <v>69</v>
      </c>
      <c r="H3" s="1" t="s">
        <v>70</v>
      </c>
      <c r="I3" s="1" t="s">
        <v>85</v>
      </c>
      <c r="J3" s="1" t="s">
        <v>72</v>
      </c>
      <c r="K3" s="1" t="s">
        <v>85</v>
      </c>
      <c r="L3" s="1" t="s">
        <v>85</v>
      </c>
      <c r="M3" s="1" t="s">
        <v>73</v>
      </c>
      <c r="N3" s="1" t="s">
        <v>73</v>
      </c>
      <c r="O3" s="1" t="s">
        <v>74</v>
      </c>
      <c r="P3" s="1" t="s">
        <v>75</v>
      </c>
      <c r="Q3" s="1" t="s">
        <v>76</v>
      </c>
      <c r="R3" s="1" t="s">
        <v>86</v>
      </c>
      <c r="S3" s="1" t="s">
        <v>78</v>
      </c>
      <c r="T3" s="1" t="s">
        <v>79</v>
      </c>
      <c r="U3" s="1" t="s">
        <v>80</v>
      </c>
      <c r="V3" s="1" t="s">
        <v>81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2023-03-15T02:34:38Z</dcterms:created>
  <dcterms:modified xsi:type="dcterms:W3CDTF">2023-03-15T02:47:01Z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792791E00AF64149B352D3BFC163D8DD</vt:lpwstr>
  </property>
  <property fmtid="{D5CDD505-2E9C-101B-9397-08002B2CF9AE}" pid="3" name="KSOProductBuildVer">
    <vt:lpwstr>2052-11.1.0.13703</vt:lpwstr>
  </property>
</Properties>
</file>