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<sst xmlns="http://schemas.openxmlformats.org/spreadsheetml/2006/main" count="210" uniqueCount="127">
  <si>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</si>
  <si>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</si>
  <si>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</si>
  <si>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</si>
  <si>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</si>
  <si>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</si>
  <si>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</si>
  <si>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</si>
  <si>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</si>
  <si>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</si>
  <si>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</si>
  <si>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</si>
  <si>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</si>
  <si>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</si>
  <si>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</si>
  <si>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</si>
  <si>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</si>
  <si>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</si>
  <si>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</si>
  <si>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</si>
  <si>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</si>
  <si>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</si>
  <si>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</si>
  <si>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</si>
  <si>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</si>
  <si>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999222700330144	</t>
  </si>
  <si>
    <t>Ctrip</t>
  </si>
  <si>
    <t>正常</t>
  </si>
  <si>
    <t>[曼谷]素坤逸S31酒店 - 政府卫生认证(S31 Sukhumvit Hotel - SHA Extra Plus)(37279512)</t>
  </si>
  <si>
    <t>高级双人床房&lt;2人入住&gt;&lt;不退款&gt;&lt;早餐&gt;</t>
  </si>
  <si>
    <t>USD</t>
  </si>
  <si>
    <t>Pradhani Ananda/Rizky,Pradhani Ananda/Rizky</t>
  </si>
  <si>
    <t>CA5326230315USD</t>
  </si>
  <si>
    <t>未提现</t>
  </si>
  <si>
    <t>携程开票</t>
  </si>
  <si>
    <t xml:space="preserve">3027603	</t>
  </si>
  <si>
    <t xml:space="preserve">-1456307042	</t>
  </si>
  <si>
    <t xml:space="preserve">999222876850745	</t>
  </si>
  <si>
    <t>[首尔]三井酒店(Hotel Samjung)(37236514)</t>
  </si>
  <si>
    <t>标准双床房&lt;2人入住&gt;&lt;不退款&gt;</t>
  </si>
  <si>
    <t>JANG/JINKYEONG</t>
  </si>
  <si>
    <t xml:space="preserve">3056621	</t>
  </si>
  <si>
    <t xml:space="preserve">23035854	</t>
  </si>
  <si>
    <t xml:space="preserve">999222944257114	</t>
  </si>
  <si>
    <t>[新山]新山凯贝丽酒店式服务公寓(Capri by Fraser Johor Bahru)(39605409)</t>
  </si>
  <si>
    <t>豪华特大床一室房&lt;2人入住&gt;&lt;不退款&gt;&lt;早餐&gt;</t>
  </si>
  <si>
    <t>shafie/tyra,shafie/tyra</t>
  </si>
  <si>
    <t xml:space="preserve">3068494	</t>
  </si>
  <si>
    <t xml:space="preserve">13892348-1	</t>
  </si>
  <si>
    <t xml:space="preserve">999223111400984	</t>
  </si>
  <si>
    <t>[盖拉德]安纳马斯 - 日内瓦基里亚德直营(Kyriad Direct Annemasse - Genève)(39684604)</t>
  </si>
  <si>
    <t>双人间&lt;2人入住&gt;&lt;不退款&gt;</t>
  </si>
  <si>
    <t>Gomes de oliveira/Adilson</t>
  </si>
  <si>
    <t xml:space="preserve">3115938	</t>
  </si>
  <si>
    <t xml:space="preserve">33698UC009661	</t>
  </si>
  <si>
    <t>，</t>
  </si>
  <si>
    <t>A230315115410481</t>
  </si>
  <si>
    <t>A230315115449481</t>
  </si>
  <si>
    <t>USD / HKD 当前参考汇率: 7.84945</t>
  </si>
  <si>
    <t>总计： 488 USD/
3830.53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</si>
  <si>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</si>
  <si>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</si>
  <si>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</si>
  <si>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</si>
  <si>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</si>
  <si>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</si>
  <si>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</si>
  <si>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</si>
  <si>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</si>
  <si>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</si>
  <si>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</si>
  <si>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</si>
  <si>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</si>
  <si>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</si>
  <si>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</si>
  <si>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</si>
  <si>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</si>
  <si>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</si>
  <si>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</si>
  <si>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2023-03-10</t>
  </si>
  <si>
    <t>3115938</t>
  </si>
  <si>
    <t>安纳马斯 - 日内瓦基里亚德直营</t>
  </si>
  <si>
    <t>Gomes de oliveira Adilson</t>
  </si>
  <si>
    <t>2023-03-12</t>
  </si>
  <si>
    <t>退房日周结</t>
  </si>
  <si>
    <t>656.11</t>
  </si>
  <si>
    <t>94.00</t>
  </si>
  <si>
    <t>0</t>
  </si>
  <si>
    <t>0.00</t>
  </si>
  <si>
    <t>携程盛景国际直连</t>
  </si>
  <si>
    <t>01.010677</t>
  </si>
  <si>
    <t>2023-03-10 04:02:58</t>
  </si>
  <si>
    <t>否</t>
  </si>
  <si>
    <t>汇智国际旅游发展有限公司</t>
  </si>
  <si>
    <t>直连</t>
  </si>
  <si>
    <t>法国</t>
  </si>
  <si>
    <t>2023-02-26</t>
  </si>
  <si>
    <t>3068494</t>
  </si>
  <si>
    <t>新山凯贝丽酒店式服务公寓</t>
  </si>
  <si>
    <t>shafie tyra,shafie tyra</t>
  </si>
  <si>
    <t>1269.58</t>
  </si>
  <si>
    <t>182.00</t>
  </si>
  <si>
    <t>2023-02-27 14:57:36</t>
  </si>
  <si>
    <t>直采</t>
  </si>
  <si>
    <t>马来西亚</t>
  </si>
  <si>
    <t>2023-02-22</t>
  </si>
  <si>
    <t>3056621</t>
  </si>
  <si>
    <t>首尔三井酒店</t>
  </si>
  <si>
    <t>JANG JINKYEONG</t>
  </si>
  <si>
    <t>2023-03-11</t>
  </si>
  <si>
    <t>662.18</t>
  </si>
  <si>
    <t>96.00</t>
  </si>
  <si>
    <t>2023-02-23 08:42:47</t>
  </si>
  <si>
    <t>韩国</t>
  </si>
  <si>
    <t>999222944257114-1</t>
  </si>
  <si>
    <t>2023-02-20</t>
  </si>
  <si>
    <t>3049833</t>
  </si>
  <si>
    <t>RMB</t>
  </si>
  <si>
    <t>2023-02-27 14:57:29</t>
  </si>
  <si>
    <t>2023-02-13</t>
  </si>
  <si>
    <t>3027603</t>
  </si>
  <si>
    <t>素坤逸S31酒店 - SHA Extra Plus</t>
  </si>
  <si>
    <t>Pradhani Ananda Rizky,Pradhani Ananda Rizky</t>
  </si>
  <si>
    <t>792.05</t>
  </si>
  <si>
    <t>116.00</t>
  </si>
  <si>
    <t>2023-02-13 14:59:09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</si>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</sst>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15</xdr:col>
      <xdr:colOff>190500</xdr:colOff>
      <xdr:row>44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11068050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44995</v>
      </c>
      <c r="G2" s="6">
        <v>44997</v>
      </c>
      <c r="H2" s="4">
        <v>1</v>
      </c>
      <c r="I2" s="4">
        <v>2</v>
      </c>
      <c r="J2" s="4">
        <v>2</v>
      </c>
      <c r="K2" s="4" t="s">
        <v>30</v>
      </c>
      <c r="L2" s="4">
        <v>116</v>
      </c>
      <c r="M2" s="4">
        <v>116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44970</v>
      </c>
      <c r="S2" s="6">
        <v>45000</v>
      </c>
      <c r="T2" s="4" t="s">
        <v>34</v>
      </c>
      <c r="U2" s="4">
        <v>116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44996</v>
      </c>
      <c r="G3" s="6">
        <v>44997</v>
      </c>
      <c r="H3" s="4">
        <v>1</v>
      </c>
      <c r="I3" s="4">
        <v>1</v>
      </c>
      <c r="J3" s="4">
        <v>1</v>
      </c>
      <c r="K3" s="4" t="s">
        <v>30</v>
      </c>
      <c r="L3" s="4">
        <v>96</v>
      </c>
      <c r="M3" s="4">
        <v>96</v>
      </c>
      <c r="N3" s="4" t="s">
        <v>40</v>
      </c>
      <c r="O3" s="4" t="s">
        <v>32</v>
      </c>
      <c r="P3" s="4" t="s">
        <v>33</v>
      </c>
      <c r="Q3" s="4">
        <v>0</v>
      </c>
      <c r="R3" s="7">
        <v>44979</v>
      </c>
      <c r="S3" s="6">
        <v>45000</v>
      </c>
      <c r="T3" s="4" t="s">
        <v>34</v>
      </c>
      <c r="U3" s="4">
        <v>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44995</v>
      </c>
      <c r="G4" s="6">
        <v>44997</v>
      </c>
      <c r="H4" s="4">
        <v>1</v>
      </c>
      <c r="I4" s="4">
        <v>2</v>
      </c>
      <c r="J4" s="4">
        <v>2</v>
      </c>
      <c r="K4" s="4" t="s">
        <v>30</v>
      </c>
      <c r="L4" s="4">
        <v>182</v>
      </c>
      <c r="M4" s="4">
        <v>182</v>
      </c>
      <c r="N4" s="4" t="s">
        <v>46</v>
      </c>
      <c r="O4" s="4" t="s">
        <v>32</v>
      </c>
      <c r="P4" s="4" t="s">
        <v>33</v>
      </c>
      <c r="Q4" s="4">
        <v>0</v>
      </c>
      <c r="R4" s="7">
        <v>44983</v>
      </c>
      <c r="S4" s="6">
        <v>45000</v>
      </c>
      <c r="T4" s="4" t="s">
        <v>34</v>
      </c>
      <c r="U4" s="4">
        <v>182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44995</v>
      </c>
      <c r="G5" s="6">
        <v>44997</v>
      </c>
      <c r="H5" s="4">
        <v>1</v>
      </c>
      <c r="I5" s="4">
        <v>2</v>
      </c>
      <c r="J5" s="4">
        <v>2</v>
      </c>
      <c r="K5" s="4" t="s">
        <v>30</v>
      </c>
      <c r="L5" s="4">
        <v>94</v>
      </c>
      <c r="M5" s="4">
        <v>94</v>
      </c>
      <c r="N5" s="4" t="s">
        <v>52</v>
      </c>
      <c r="O5" s="4" t="s">
        <v>32</v>
      </c>
      <c r="P5" s="4" t="s">
        <v>33</v>
      </c>
      <c r="Q5" s="4">
        <v>0</v>
      </c>
      <c r="R5" s="7">
        <v>44995</v>
      </c>
      <c r="S5" s="6">
        <v>45000</v>
      </c>
      <c r="T5" s="4" t="s">
        <v>34</v>
      </c>
      <c r="U5" s="4">
        <v>94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0" sqref="A10:D13"/>
    </sheetView>
  </sheetViews>
  <sheetFormatPr defaultColWidth="9" defaultRowHeight="13.5"/>
  <cols>
    <col min="1" max="1" width="12.625" style="4"/>
    <col min="2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999222700330144</v>
      </c>
      <c r="B2" s="6">
        <v>44995</v>
      </c>
      <c r="C2" s="6">
        <v>44997</v>
      </c>
      <c r="D2" s="4">
        <v>116</v>
      </c>
      <c r="E2" s="4" t="str">
        <f>VLOOKUP(A2,HOP!A:L,12,0)</f>
        <v>116.00</v>
      </c>
      <c r="F2" s="4" t="str">
        <f>VLOOKUP(A2,HOP!A:C,3,0)</f>
        <v>3027603</v>
      </c>
      <c r="G2" s="4">
        <f>D2-E2</f>
        <v>0</v>
      </c>
      <c r="H2" s="4" t="str">
        <f>$H$1&amp;F2</f>
        <v>，3027603</v>
      </c>
      <c r="I2" s="4" t="str">
        <f>VLOOKUP(A2,HOP!A:U,21,0)</f>
        <v>直连</v>
      </c>
    </row>
    <row r="3" s="4" customFormat="1" spans="1:9">
      <c r="A3" s="5">
        <v>999222876850745</v>
      </c>
      <c r="B3" s="6">
        <v>44996</v>
      </c>
      <c r="C3" s="6">
        <v>44997</v>
      </c>
      <c r="D3" s="4">
        <v>96</v>
      </c>
      <c r="E3" s="4" t="str">
        <f>VLOOKUP(A3,HOP!A:L,12,0)</f>
        <v>96.00</v>
      </c>
      <c r="F3" s="4" t="str">
        <f>VLOOKUP(A3,HOP!A:C,3,0)</f>
        <v>3056621</v>
      </c>
      <c r="G3" s="4">
        <f>D3-E3</f>
        <v>0</v>
      </c>
      <c r="H3" s="4" t="str">
        <f>$H$1&amp;F3</f>
        <v>，3056621</v>
      </c>
      <c r="I3" s="4" t="str">
        <f>VLOOKUP(A3,HOP!A:U,21,0)</f>
        <v>直采</v>
      </c>
    </row>
    <row r="4" s="4" customFormat="1" spans="1:9">
      <c r="A4" s="5">
        <v>999222944257114</v>
      </c>
      <c r="B4" s="6">
        <v>44995</v>
      </c>
      <c r="C4" s="6">
        <v>44997</v>
      </c>
      <c r="D4" s="4">
        <v>182</v>
      </c>
      <c r="E4" s="4" t="str">
        <f>VLOOKUP(A4,HOP!A:L,12,0)</f>
        <v>182.00</v>
      </c>
      <c r="F4" s="4" t="str">
        <f>VLOOKUP(A4,HOP!A:C,3,0)</f>
        <v>3068494</v>
      </c>
      <c r="G4" s="4">
        <f>D4-E4</f>
        <v>0</v>
      </c>
      <c r="H4" s="4" t="str">
        <f>$H$1&amp;F4</f>
        <v>，3068494</v>
      </c>
      <c r="I4" s="4" t="str">
        <f>VLOOKUP(A4,HOP!A:U,21,0)</f>
        <v>直采</v>
      </c>
    </row>
    <row r="5" s="4" customFormat="1" spans="1:9">
      <c r="A5" s="5">
        <v>999223111400984</v>
      </c>
      <c r="B5" s="6">
        <v>44995</v>
      </c>
      <c r="C5" s="6">
        <v>44997</v>
      </c>
      <c r="D5" s="4">
        <v>94</v>
      </c>
      <c r="E5" s="4" t="str">
        <f>VLOOKUP(A5,HOP!A:L,12,0)</f>
        <v>94.00</v>
      </c>
      <c r="F5" s="4" t="str">
        <f>VLOOKUP(A5,HOP!A:C,3,0)</f>
        <v>3115938</v>
      </c>
      <c r="G5" s="4">
        <f>D5-E5</f>
        <v>0</v>
      </c>
      <c r="H5" s="4" t="str">
        <f>$H$1&amp;F5</f>
        <v>，3115938</v>
      </c>
      <c r="I5" s="4" t="str">
        <f>VLOOKUP(A5,HOP!A:U,21,0)</f>
        <v>直连</v>
      </c>
    </row>
    <row r="7" spans="4:4">
      <c r="D7" s="4">
        <f>SUM(D2:D6)</f>
        <v>488</v>
      </c>
    </row>
    <row r="10" spans="1:5">
      <c r="A10" s="4" t="s">
        <v>56</v>
      </c>
      <c r="C10" s="4">
        <v>278</v>
      </c>
      <c r="D10" s="4">
        <v>2182.15</v>
      </c>
      <c r="E10" s="4">
        <v>2182.1471</v>
      </c>
    </row>
    <row r="11" spans="1:4">
      <c r="A11" s="4" t="s">
        <v>57</v>
      </c>
      <c r="C11" s="4">
        <v>210</v>
      </c>
      <c r="D11" s="4">
        <v>1648.38</v>
      </c>
    </row>
    <row r="12" spans="1:4">
      <c r="A12" s="4" t="s">
        <v>58</v>
      </c>
      <c r="C12" s="4">
        <f>SUM(C10:C11)</f>
        <v>488</v>
      </c>
      <c r="D12" s="4">
        <f>SUM(D10:D11)</f>
        <v>3830.53</v>
      </c>
    </row>
    <row r="13" spans="1:1">
      <c r="A13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999223111400984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79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999222944257114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79</v>
      </c>
      <c r="G3" s="1" t="s">
        <v>83</v>
      </c>
      <c r="H3" s="1" t="s">
        <v>84</v>
      </c>
      <c r="I3" s="1" t="s">
        <v>100</v>
      </c>
      <c r="J3" s="1" t="s">
        <v>30</v>
      </c>
      <c r="K3" s="1" t="s">
        <v>101</v>
      </c>
      <c r="L3" s="1" t="s">
        <v>101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102</v>
      </c>
      <c r="S3" s="1" t="s">
        <v>92</v>
      </c>
      <c r="T3" s="1" t="s">
        <v>93</v>
      </c>
      <c r="U3" s="1" t="s">
        <v>103</v>
      </c>
      <c r="V3" s="1" t="s">
        <v>104</v>
      </c>
    </row>
    <row r="4" s="1" customFormat="1" spans="1:22">
      <c r="A4" s="3">
        <v>999222876850745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109</v>
      </c>
      <c r="G4" s="1" t="s">
        <v>83</v>
      </c>
      <c r="H4" s="1" t="s">
        <v>84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112</v>
      </c>
      <c r="S4" s="1" t="s">
        <v>92</v>
      </c>
      <c r="T4" s="1" t="s">
        <v>93</v>
      </c>
      <c r="U4" s="1" t="s">
        <v>103</v>
      </c>
      <c r="V4" s="1" t="s">
        <v>113</v>
      </c>
    </row>
    <row r="5" s="1" customFormat="1" spans="1:22">
      <c r="A5" s="1" t="s">
        <v>114</v>
      </c>
      <c r="B5" s="1" t="s">
        <v>115</v>
      </c>
      <c r="C5" s="1" t="s">
        <v>116</v>
      </c>
      <c r="D5" s="1" t="s">
        <v>98</v>
      </c>
      <c r="E5" s="1" t="s">
        <v>99</v>
      </c>
      <c r="F5" s="1" t="s">
        <v>79</v>
      </c>
      <c r="G5" s="1" t="s">
        <v>83</v>
      </c>
      <c r="H5" s="1" t="s">
        <v>84</v>
      </c>
      <c r="I5" s="1" t="s">
        <v>88</v>
      </c>
      <c r="J5" s="1" t="s">
        <v>117</v>
      </c>
      <c r="K5" s="1" t="s">
        <v>88</v>
      </c>
      <c r="L5" s="1" t="s">
        <v>88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118</v>
      </c>
      <c r="S5" s="1" t="s">
        <v>92</v>
      </c>
      <c r="T5" s="1" t="s">
        <v>93</v>
      </c>
      <c r="U5" s="1" t="s">
        <v>103</v>
      </c>
      <c r="V5" s="1" t="s">
        <v>104</v>
      </c>
    </row>
    <row r="6" s="1" customFormat="1" spans="1:22">
      <c r="A6" s="3">
        <v>999222700330144</v>
      </c>
      <c r="B6" s="1" t="s">
        <v>119</v>
      </c>
      <c r="C6" s="1" t="s">
        <v>120</v>
      </c>
      <c r="D6" s="1" t="s">
        <v>121</v>
      </c>
      <c r="E6" s="1" t="s">
        <v>122</v>
      </c>
      <c r="F6" s="1" t="s">
        <v>79</v>
      </c>
      <c r="G6" s="1" t="s">
        <v>83</v>
      </c>
      <c r="H6" s="1" t="s">
        <v>84</v>
      </c>
      <c r="I6" s="1" t="s">
        <v>123</v>
      </c>
      <c r="J6" s="1" t="s">
        <v>30</v>
      </c>
      <c r="K6" s="1" t="s">
        <v>124</v>
      </c>
      <c r="L6" s="1" t="s">
        <v>124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125</v>
      </c>
      <c r="S6" s="1" t="s">
        <v>92</v>
      </c>
      <c r="T6" s="1" t="s">
        <v>93</v>
      </c>
      <c r="U6" s="1" t="s">
        <v>94</v>
      </c>
      <c r="V6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2023-03-15T02:52:53Z</dcterms:created>
  <dcterms:modified xsi:type="dcterms:W3CDTF">2023-03-15T03:57:08Z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5D4C81777C774DB982918EE8F9D82411</vt:lpwstr>
  </property>
  <property fmtid="{D5CDD505-2E9C-101B-9397-08002B2CF9AE}" pid="3" name="KSOProductBuildVer">
    <vt:lpwstr>2052-11.1.0.13703</vt:lpwstr>
  </property>
</Properties>
</file>