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对账!$1:$34</definedName>
  </definedNames>
  <calcPr calcId="144525"/>
</workbook>
</file>

<file path=xl/sharedStrings.xml><?xml version="1.0" encoding="utf-8"?>
<sst xmlns="http://schemas.openxmlformats.org/spreadsheetml/2006/main" count="585" uniqueCount="225">
  <si>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</si>
  <si>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</si>
  <si>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</si>
  <si>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</si>
  <si>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</si>
  <si>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</si>
  <si>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</si>
  <si>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</si>
  <si>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</si>
  <si>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</si>
  <si>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</si>
  <si>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</si>
  <si>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</si>
  <si>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</si>
  <si>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</si>
  <si>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</si>
  <si>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</si>
  <si>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</si>
  <si>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</si>
  <si>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</si>
  <si>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</si>
  <si>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</si>
  <si>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</si>
  <si>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</si>
  <si>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</si>
  <si>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999222865917301	</t>
  </si>
  <si>
    <t>Ctrip</t>
  </si>
  <si>
    <t>正常</t>
  </si>
  <si>
    <t>[香港]铜锣湾迷你精品酒店(Mini Hotel Causeway Bay)(788891)</t>
  </si>
  <si>
    <t>迷你客房&lt;双人入住&gt;&lt;内宾&gt;&lt;预付&gt;&lt;无早&gt;</t>
  </si>
  <si>
    <t>CNY</t>
  </si>
  <si>
    <t>JIANG/XINYU</t>
  </si>
  <si>
    <t>CA363230316CNY</t>
  </si>
  <si>
    <t>未提现</t>
  </si>
  <si>
    <t>携程开票</t>
  </si>
  <si>
    <t xml:space="preserve">3054342	</t>
  </si>
  <si>
    <t xml:space="preserve">MTN-4908936661029967301	</t>
  </si>
  <si>
    <t xml:space="preserve">999222890790883	</t>
  </si>
  <si>
    <t>[三亚]三亚亚太海航度假酒店暨亚太国际会议中心(67322550)</t>
  </si>
  <si>
    <t>园景双床房&lt;双人入住&gt;&lt;内宾&gt;&lt;预付&gt;&lt;无早&gt;</t>
  </si>
  <si>
    <t>金浦</t>
  </si>
  <si>
    <t xml:space="preserve">3058479	</t>
  </si>
  <si>
    <t xml:space="preserve">115774432	</t>
  </si>
  <si>
    <t xml:space="preserve">999222895398026	</t>
  </si>
  <si>
    <t>园景大床房&lt;双人入住&gt;&lt;内宾&gt;&lt;预付&gt;&lt;双早&gt;</t>
  </si>
  <si>
    <t>郭萍</t>
  </si>
  <si>
    <t xml:space="preserve">3059421	</t>
  </si>
  <si>
    <t xml:space="preserve">115774521	</t>
  </si>
  <si>
    <t xml:space="preserve">999222922224654	</t>
  </si>
  <si>
    <t>[香港]香港迪士尼乐园酒店(Hong Kong Disneyland Hotel)(670103)</t>
  </si>
  <si>
    <t>标准客房&lt;双人入住&gt;&lt;内宾&gt;&lt;预付&gt;&lt;双早&gt;</t>
  </si>
  <si>
    <t>Chen/yiying,Wei/mingwen</t>
  </si>
  <si>
    <t xml:space="preserve">3064187	</t>
  </si>
  <si>
    <t xml:space="preserve">100604058	</t>
  </si>
  <si>
    <t xml:space="preserve">999222938906293	</t>
  </si>
  <si>
    <t>[梅州]梅州白天鹅迎宾馆(100697959)</t>
  </si>
  <si>
    <t>商务江景大床房&lt;特惠专享&gt;&lt;双人入住&gt;&lt;日历房套餐高价值&gt;&lt;双早&gt;&lt;新酒店礼盒&gt;</t>
  </si>
  <si>
    <t>白晓梅,胡尧光,林敬文,钟远斌</t>
  </si>
  <si>
    <t xml:space="preserve">	</t>
  </si>
  <si>
    <t xml:space="preserve">999222940365104	</t>
  </si>
  <si>
    <t>高级海景双床房&lt;双人入住&gt;&lt;内宾&gt;&lt;预付&gt;&lt;无早&gt;</t>
  </si>
  <si>
    <t>彭敏</t>
  </si>
  <si>
    <t xml:space="preserve">3067542	</t>
  </si>
  <si>
    <t xml:space="preserve">115774936	</t>
  </si>
  <si>
    <t>取消</t>
  </si>
  <si>
    <t xml:space="preserve">999222945998533	</t>
  </si>
  <si>
    <t>商务城景双床房&lt;特惠专享&gt;&lt;双人入住&gt;&lt;日历房套餐高价值&gt;&lt;双早&gt;&lt;新酒店礼盒&gt;</t>
  </si>
  <si>
    <t>邓伟华</t>
  </si>
  <si>
    <t xml:space="preserve">999222946016600	</t>
  </si>
  <si>
    <t>商务城景双床房&lt;超值特惠&gt;&lt;双人入住&gt;&lt;日历房套餐高价值&gt;&lt;单早&gt;&lt;新酒店礼盒&gt;</t>
  </si>
  <si>
    <t>潘岐基</t>
  </si>
  <si>
    <t xml:space="preserve">999222952183949	</t>
  </si>
  <si>
    <t>商务江景大床房&lt;超值特惠&gt;&lt;双人入住&gt;&lt;日历房套餐高价值&gt;&lt;单早&gt;&lt;新酒店礼盒&gt;</t>
  </si>
  <si>
    <t>王青</t>
  </si>
  <si>
    <t xml:space="preserve">999222952184076	</t>
  </si>
  <si>
    <t>钱艺华</t>
  </si>
  <si>
    <t xml:space="preserve">999222954441462	</t>
  </si>
  <si>
    <t>[广州]广东胜利宾馆(27091341)</t>
  </si>
  <si>
    <t>高级双床房&lt;双人入住&gt;&lt;内宾&gt;&lt;预付&gt;&lt;无早&gt;</t>
  </si>
  <si>
    <t>胡春</t>
  </si>
  <si>
    <t xml:space="preserve">3071497	</t>
  </si>
  <si>
    <t xml:space="preserve">999222954471664	</t>
  </si>
  <si>
    <t>王鲁闽,王鲁闽,王鲁闽</t>
  </si>
  <si>
    <t xml:space="preserve">999222955093889	</t>
  </si>
  <si>
    <t>黄伟树,卢明权</t>
  </si>
  <si>
    <t xml:space="preserve">999222955199587	</t>
  </si>
  <si>
    <t>刘伟翔</t>
  </si>
  <si>
    <t xml:space="preserve">999222956880302	</t>
  </si>
  <si>
    <t>商务江景双床房&lt;特惠专享&gt;&lt;双人入住&gt;&lt;日历房套餐高价值&gt;&lt;双早&gt;&lt;新酒店礼盒&gt;</t>
  </si>
  <si>
    <t>陈婷,朱绚</t>
  </si>
  <si>
    <t xml:space="preserve">999222958407123	</t>
  </si>
  <si>
    <t>曲巍</t>
  </si>
  <si>
    <t xml:space="preserve">999222958919554	</t>
  </si>
  <si>
    <t>李义文</t>
  </si>
  <si>
    <t xml:space="preserve">999222959193991	</t>
  </si>
  <si>
    <t>崔茂春</t>
  </si>
  <si>
    <t xml:space="preserve">999222959258321	</t>
  </si>
  <si>
    <t>汪漪泓</t>
  </si>
  <si>
    <t xml:space="preserve">999222960175311	</t>
  </si>
  <si>
    <t>郭勇慧,郭伟祥</t>
  </si>
  <si>
    <t xml:space="preserve">999222961590583	</t>
  </si>
  <si>
    <t>[临沂]临沂鲁商铂尔曼大酒店(27944450)</t>
  </si>
  <si>
    <t>张一杰,米广亮</t>
  </si>
  <si>
    <t xml:space="preserve">3073849	</t>
  </si>
  <si>
    <t xml:space="preserve">C232281499	</t>
  </si>
  <si>
    <t xml:space="preserve">999222961704272	</t>
  </si>
  <si>
    <t>[香港]香港帝国酒店(Imperial Hotel)(808817)</t>
  </si>
  <si>
    <t>标准房&lt;双人入住&gt;&lt;内宾&gt;&lt;预付&gt;&lt;无早&gt;</t>
  </si>
  <si>
    <t>CAI/XINGGUANG,cai/jinxin</t>
  </si>
  <si>
    <t xml:space="preserve">3073879	</t>
  </si>
  <si>
    <t>HBD-87016-318-1672362</t>
  </si>
  <si>
    <t xml:space="preserve">HBD-87016-318-1672362	</t>
  </si>
  <si>
    <t xml:space="preserve">999222962874603	</t>
  </si>
  <si>
    <t>刘畅</t>
  </si>
  <si>
    <t xml:space="preserve">999222963472799	</t>
  </si>
  <si>
    <t>[梅州]梅州新飞腾艺术酒店(100914635)</t>
  </si>
  <si>
    <t>豪华主题双床房&lt;特惠专享&gt;&lt;双人入住&gt;&lt;无早&gt;</t>
  </si>
  <si>
    <t>徐勇</t>
  </si>
  <si>
    <t xml:space="preserve">3074477	</t>
  </si>
  <si>
    <t>，</t>
  </si>
  <si>
    <t>999222945998533</t>
  </si>
  <si>
    <t>202302262230580021</t>
  </si>
  <si>
    <t>999222946016600</t>
  </si>
  <si>
    <t>202302262233230068</t>
  </si>
  <si>
    <t>999222952183949</t>
  </si>
  <si>
    <t>202302271643100071</t>
  </si>
  <si>
    <t>999222952184076</t>
  </si>
  <si>
    <t>202302271723210021</t>
  </si>
  <si>
    <t>999222954471664</t>
  </si>
  <si>
    <t>202302272001470076</t>
  </si>
  <si>
    <t>999222955093889</t>
  </si>
  <si>
    <t>202302272039340021</t>
  </si>
  <si>
    <t>999222955199587</t>
  </si>
  <si>
    <t>202302272047290071</t>
  </si>
  <si>
    <t>999222956880302</t>
  </si>
  <si>
    <t>202302272336350076</t>
  </si>
  <si>
    <t>999222958407123</t>
  </si>
  <si>
    <t>202302280844420069</t>
  </si>
  <si>
    <t>999222958919554</t>
  </si>
  <si>
    <t>202302280959410068</t>
  </si>
  <si>
    <t>999222959193991</t>
  </si>
  <si>
    <t>202302281033450025</t>
  </si>
  <si>
    <t>999222960175311</t>
  </si>
  <si>
    <t>202302281222510068</t>
  </si>
  <si>
    <t>999222962874603</t>
  </si>
  <si>
    <t>202302281617180071</t>
  </si>
  <si>
    <t>A230316110000481</t>
  </si>
  <si>
    <t>A230316110125481</t>
  </si>
  <si>
    <t>房集：i230316105928 5935.1元</t>
  </si>
  <si>
    <t>CNY / HKD 当前参考汇率: 1.138646526</t>
  </si>
  <si>
    <t>总计：13948.36 CNY/
15882.25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</si>
  <si>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</si>
  <si>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</si>
  <si>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</si>
  <si>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</si>
  <si>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</si>
  <si>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</si>
  <si>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</si>
  <si>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</si>
  <si>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</si>
  <si>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</si>
  <si>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</si>
  <si>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</si>
  <si>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</si>
  <si>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</si>
  <si>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</si>
  <si>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</si>
  <si>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</si>
  <si>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</si>
  <si>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</si>
  <si>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2023-02-28</t>
  </si>
  <si>
    <t>3074477</t>
  </si>
  <si>
    <t>梅州新飞腾艺术酒店</t>
  </si>
  <si>
    <t>2023-03-01</t>
  </si>
  <si>
    <t>退房日周结</t>
  </si>
  <si>
    <t>163.20</t>
  </si>
  <si>
    <t>RMB</t>
  </si>
  <si>
    <t>0</t>
  </si>
  <si>
    <t>0.00</t>
  </si>
  <si>
    <t>携程国内直连(DD)</t>
  </si>
  <si>
    <t>01.011249</t>
  </si>
  <si>
    <t>2023-02-28 17:01:39</t>
  </si>
  <si>
    <t>否</t>
  </si>
  <si>
    <t>汇智国际旅游发展有限公司</t>
  </si>
  <si>
    <t>直采</t>
  </si>
  <si>
    <t>中国</t>
  </si>
  <si>
    <t>3073879</t>
  </si>
  <si>
    <t>香港帝国酒店</t>
  </si>
  <si>
    <t>CAI XINGGUANG,cai jinxin</t>
  </si>
  <si>
    <t>2141.20</t>
  </si>
  <si>
    <t>2023-02-28 14:23:19</t>
  </si>
  <si>
    <t>直连</t>
  </si>
  <si>
    <t>3073849</t>
  </si>
  <si>
    <t>临沂鲁商铂尔曼大酒店</t>
  </si>
  <si>
    <t>1212.00</t>
  </si>
  <si>
    <t>2023-02-28 14:12:28</t>
  </si>
  <si>
    <t>2023-02-27</t>
  </si>
  <si>
    <t>3071497</t>
  </si>
  <si>
    <t>广东胜利宾馆</t>
  </si>
  <si>
    <t>401.98</t>
  </si>
  <si>
    <t>2023-02-27 19:40:00</t>
  </si>
  <si>
    <t>2023-02-26</t>
  </si>
  <si>
    <t>3067542</t>
  </si>
  <si>
    <t>三亚亚太海航度假酒店暨亚太国际会议中心</t>
  </si>
  <si>
    <t>281.79</t>
  </si>
  <si>
    <t>2023-02-26 12:35:46</t>
  </si>
  <si>
    <t>2023-02-24</t>
  </si>
  <si>
    <t>3064187</t>
  </si>
  <si>
    <t>香港迪士尼乐园酒店</t>
  </si>
  <si>
    <t>Chen yiying,Wei mingwen</t>
  </si>
  <si>
    <t>1983.12</t>
  </si>
  <si>
    <t>2023-02-24 22:31:46</t>
  </si>
  <si>
    <t>2023-02-23</t>
  </si>
  <si>
    <t>3059421</t>
  </si>
  <si>
    <t>360.57</t>
  </si>
  <si>
    <t>2023-02-23 17:47:08</t>
  </si>
  <si>
    <t>3058479</t>
  </si>
  <si>
    <t>635.29</t>
  </si>
  <si>
    <t>2023-02-23 13:04:07</t>
  </si>
  <si>
    <t>2023-02-22</t>
  </si>
  <si>
    <t>3054342</t>
  </si>
  <si>
    <t>铜锣湾迷你精品酒店</t>
  </si>
  <si>
    <t>JIANG XINYU</t>
  </si>
  <si>
    <t>834.11</t>
  </si>
  <si>
    <t>2023-02-22 10:24:35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</si>
</sst>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  <xf numFmtId="0" fontId="3" fillId="0" borderId="0" xfId="0" applyNumberFormat="1" applyFont="1" applyFill="1" applyAlignment="1" quotePrefix="1">
      <alignment vertical="center"/>
    </xf>
    <xf numFmtId="0" fontId="3" fillId="0" borderId="0" xfId="0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39</xdr:row>
      <xdr:rowOff>0</xdr:rowOff>
    </xdr:from>
    <xdr:to>
      <xdr:col>15</xdr:col>
      <xdr:colOff>57150</xdr:colOff>
      <xdr:row>69</xdr:row>
      <xdr:rowOff>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962400"/>
          <a:ext cx="10782300" cy="51435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27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44984</v>
      </c>
      <c r="G2" s="6">
        <v>44986</v>
      </c>
      <c r="H2" s="4">
        <v>1</v>
      </c>
      <c r="I2" s="4">
        <v>2</v>
      </c>
      <c r="J2" s="4">
        <v>2</v>
      </c>
      <c r="K2" s="4" t="s">
        <v>30</v>
      </c>
      <c r="L2" s="4">
        <v>834.11</v>
      </c>
      <c r="M2" s="4">
        <v>834.11</v>
      </c>
      <c r="N2" s="4" t="s">
        <v>31</v>
      </c>
      <c r="O2" s="4" t="s">
        <v>32</v>
      </c>
      <c r="P2" s="4" t="s">
        <v>33</v>
      </c>
      <c r="Q2" s="4">
        <v>0</v>
      </c>
      <c r="R2" s="7">
        <v>44979</v>
      </c>
      <c r="S2" s="6">
        <v>45001</v>
      </c>
      <c r="T2" s="4" t="s">
        <v>34</v>
      </c>
      <c r="U2" s="4">
        <v>834.11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44984</v>
      </c>
      <c r="G3" s="6">
        <v>44986</v>
      </c>
      <c r="H3" s="4">
        <v>1</v>
      </c>
      <c r="I3" s="4">
        <v>2</v>
      </c>
      <c r="J3" s="4">
        <v>2</v>
      </c>
      <c r="K3" s="4" t="s">
        <v>30</v>
      </c>
      <c r="L3" s="4">
        <v>635.29</v>
      </c>
      <c r="M3" s="4">
        <v>635.29</v>
      </c>
      <c r="N3" s="4" t="s">
        <v>40</v>
      </c>
      <c r="O3" s="4" t="s">
        <v>32</v>
      </c>
      <c r="P3" s="4" t="s">
        <v>33</v>
      </c>
      <c r="Q3" s="4">
        <v>0</v>
      </c>
      <c r="R3" s="7">
        <v>44980</v>
      </c>
      <c r="S3" s="6">
        <v>45001</v>
      </c>
      <c r="T3" s="4" t="s">
        <v>34</v>
      </c>
      <c r="U3" s="4">
        <v>635.29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38</v>
      </c>
      <c r="E4" s="4" t="s">
        <v>44</v>
      </c>
      <c r="F4" s="6">
        <v>44985</v>
      </c>
      <c r="G4" s="6">
        <v>44986</v>
      </c>
      <c r="H4" s="4">
        <v>1</v>
      </c>
      <c r="I4" s="4">
        <v>1</v>
      </c>
      <c r="J4" s="4">
        <v>1</v>
      </c>
      <c r="K4" s="4" t="s">
        <v>30</v>
      </c>
      <c r="L4" s="4">
        <v>360.57</v>
      </c>
      <c r="M4" s="4">
        <v>360.57</v>
      </c>
      <c r="N4" s="4" t="s">
        <v>45</v>
      </c>
      <c r="O4" s="4" t="s">
        <v>32</v>
      </c>
      <c r="P4" s="4" t="s">
        <v>33</v>
      </c>
      <c r="Q4" s="4">
        <v>0</v>
      </c>
      <c r="R4" s="7">
        <v>44980</v>
      </c>
      <c r="S4" s="6">
        <v>45001</v>
      </c>
      <c r="T4" s="4" t="s">
        <v>34</v>
      </c>
      <c r="U4" s="4">
        <v>360.57</v>
      </c>
      <c r="V4" s="4">
        <v>0</v>
      </c>
      <c r="W4" s="4">
        <v>0</v>
      </c>
      <c r="X4" s="4" t="s">
        <v>46</v>
      </c>
      <c r="Y4" s="4" t="s">
        <v>47</v>
      </c>
    </row>
    <row r="5" s="4" customFormat="1" spans="1:25">
      <c r="A5" s="4" t="s">
        <v>48</v>
      </c>
      <c r="B5" s="4" t="s">
        <v>26</v>
      </c>
      <c r="C5" s="4" t="s">
        <v>27</v>
      </c>
      <c r="D5" s="4" t="s">
        <v>49</v>
      </c>
      <c r="E5" s="4" t="s">
        <v>50</v>
      </c>
      <c r="F5" s="6">
        <v>44985</v>
      </c>
      <c r="G5" s="6">
        <v>44986</v>
      </c>
      <c r="H5" s="4">
        <v>1</v>
      </c>
      <c r="I5" s="4">
        <v>1</v>
      </c>
      <c r="J5" s="4">
        <v>1</v>
      </c>
      <c r="K5" s="4" t="s">
        <v>30</v>
      </c>
      <c r="L5" s="4">
        <v>1983.12</v>
      </c>
      <c r="M5" s="4">
        <v>1983.12</v>
      </c>
      <c r="N5" s="4" t="s">
        <v>51</v>
      </c>
      <c r="O5" s="4" t="s">
        <v>32</v>
      </c>
      <c r="P5" s="4" t="s">
        <v>33</v>
      </c>
      <c r="Q5" s="4">
        <v>0</v>
      </c>
      <c r="R5" s="7">
        <v>44981</v>
      </c>
      <c r="S5" s="6">
        <v>45001</v>
      </c>
      <c r="T5" s="4" t="s">
        <v>34</v>
      </c>
      <c r="U5" s="4">
        <v>1983.12</v>
      </c>
      <c r="V5" s="4">
        <v>0</v>
      </c>
      <c r="W5" s="4">
        <v>0</v>
      </c>
      <c r="X5" s="4" t="s">
        <v>52</v>
      </c>
      <c r="Y5" s="4" t="s">
        <v>53</v>
      </c>
    </row>
    <row r="6" s="4" customFormat="1" spans="1:25">
      <c r="A6" s="4" t="s">
        <v>54</v>
      </c>
      <c r="B6" s="4" t="s">
        <v>26</v>
      </c>
      <c r="C6" s="4" t="s">
        <v>27</v>
      </c>
      <c r="D6" s="4" t="s">
        <v>55</v>
      </c>
      <c r="E6" s="4" t="s">
        <v>56</v>
      </c>
      <c r="F6" s="6">
        <v>44985</v>
      </c>
      <c r="G6" s="6">
        <v>44986</v>
      </c>
      <c r="H6" s="4">
        <v>4</v>
      </c>
      <c r="I6" s="4">
        <v>1</v>
      </c>
      <c r="J6" s="4">
        <v>4</v>
      </c>
      <c r="K6" s="4" t="s">
        <v>30</v>
      </c>
      <c r="L6" s="4">
        <v>1464</v>
      </c>
      <c r="M6" s="4">
        <v>1464</v>
      </c>
      <c r="N6" s="4" t="s">
        <v>57</v>
      </c>
      <c r="O6" s="4" t="s">
        <v>32</v>
      </c>
      <c r="P6" s="4" t="s">
        <v>33</v>
      </c>
      <c r="Q6" s="4">
        <v>0</v>
      </c>
      <c r="R6" s="7">
        <v>44983</v>
      </c>
      <c r="S6" s="6">
        <v>45001</v>
      </c>
      <c r="T6" s="4" t="s">
        <v>34</v>
      </c>
      <c r="U6" s="4">
        <v>1464</v>
      </c>
      <c r="V6" s="4">
        <v>0</v>
      </c>
      <c r="W6" s="4">
        <v>0</v>
      </c>
      <c r="X6" s="4" t="s">
        <v>58</v>
      </c>
      <c r="Y6" s="4" t="s">
        <v>58</v>
      </c>
    </row>
    <row r="7" s="4" customFormat="1" spans="1:25">
      <c r="A7" s="4" t="s">
        <v>59</v>
      </c>
      <c r="B7" s="4" t="s">
        <v>26</v>
      </c>
      <c r="C7" s="4" t="s">
        <v>27</v>
      </c>
      <c r="D7" s="4" t="s">
        <v>38</v>
      </c>
      <c r="E7" s="4" t="s">
        <v>60</v>
      </c>
      <c r="F7" s="6">
        <v>44985</v>
      </c>
      <c r="G7" s="6">
        <v>44986</v>
      </c>
      <c r="H7" s="4">
        <v>1</v>
      </c>
      <c r="I7" s="4">
        <v>1</v>
      </c>
      <c r="J7" s="4">
        <v>1</v>
      </c>
      <c r="K7" s="4" t="s">
        <v>30</v>
      </c>
      <c r="L7" s="4">
        <v>281.79</v>
      </c>
      <c r="M7" s="4">
        <v>281.79</v>
      </c>
      <c r="N7" s="4" t="s">
        <v>61</v>
      </c>
      <c r="O7" s="4" t="s">
        <v>32</v>
      </c>
      <c r="P7" s="4" t="s">
        <v>33</v>
      </c>
      <c r="Q7" s="4">
        <v>0</v>
      </c>
      <c r="R7" s="7">
        <v>44983</v>
      </c>
      <c r="S7" s="6">
        <v>45001</v>
      </c>
      <c r="T7" s="4" t="s">
        <v>34</v>
      </c>
      <c r="U7" s="4">
        <v>281.79</v>
      </c>
      <c r="V7" s="4">
        <v>0</v>
      </c>
      <c r="W7" s="4">
        <v>0</v>
      </c>
      <c r="X7" s="4" t="s">
        <v>62</v>
      </c>
      <c r="Y7" s="4" t="s">
        <v>63</v>
      </c>
    </row>
    <row r="8" s="4" customFormat="1" spans="1:25">
      <c r="A8" s="4" t="s">
        <v>54</v>
      </c>
      <c r="B8" s="4" t="s">
        <v>26</v>
      </c>
      <c r="C8" s="4" t="s">
        <v>64</v>
      </c>
      <c r="D8" s="4" t="s">
        <v>55</v>
      </c>
      <c r="E8" s="4" t="s">
        <v>56</v>
      </c>
      <c r="F8" s="6">
        <v>44985</v>
      </c>
      <c r="G8" s="6">
        <v>44986</v>
      </c>
      <c r="H8" s="4">
        <v>4</v>
      </c>
      <c r="I8" s="4">
        <v>1</v>
      </c>
      <c r="J8" s="4">
        <v>4</v>
      </c>
      <c r="K8" s="4" t="s">
        <v>30</v>
      </c>
      <c r="L8" s="4">
        <v>-1464</v>
      </c>
      <c r="M8" s="4">
        <v>-1464</v>
      </c>
      <c r="N8" s="4" t="s">
        <v>57</v>
      </c>
      <c r="O8" s="4" t="s">
        <v>32</v>
      </c>
      <c r="P8" s="4" t="s">
        <v>33</v>
      </c>
      <c r="Q8" s="4">
        <v>0</v>
      </c>
      <c r="R8" s="7">
        <v>44983</v>
      </c>
      <c r="S8" s="6">
        <v>45001</v>
      </c>
      <c r="T8" s="4" t="s">
        <v>34</v>
      </c>
      <c r="U8" s="4">
        <v>-1464</v>
      </c>
      <c r="V8" s="4">
        <v>0</v>
      </c>
      <c r="W8" s="4">
        <v>0</v>
      </c>
      <c r="X8" s="4" t="s">
        <v>58</v>
      </c>
      <c r="Y8" s="4" t="s">
        <v>58</v>
      </c>
    </row>
    <row r="9" s="4" customFormat="1" spans="1:25">
      <c r="A9" s="4" t="s">
        <v>65</v>
      </c>
      <c r="B9" s="4" t="s">
        <v>26</v>
      </c>
      <c r="C9" s="4" t="s">
        <v>27</v>
      </c>
      <c r="D9" s="4" t="s">
        <v>55</v>
      </c>
      <c r="E9" s="4" t="s">
        <v>66</v>
      </c>
      <c r="F9" s="6">
        <v>44985</v>
      </c>
      <c r="G9" s="6">
        <v>44986</v>
      </c>
      <c r="H9" s="4">
        <v>1</v>
      </c>
      <c r="I9" s="4">
        <v>1</v>
      </c>
      <c r="J9" s="4">
        <v>1</v>
      </c>
      <c r="K9" s="4" t="s">
        <v>30</v>
      </c>
      <c r="L9" s="4">
        <v>329</v>
      </c>
      <c r="M9" s="4">
        <v>329</v>
      </c>
      <c r="N9" s="4" t="s">
        <v>67</v>
      </c>
      <c r="O9" s="4" t="s">
        <v>32</v>
      </c>
      <c r="P9" s="4" t="s">
        <v>33</v>
      </c>
      <c r="Q9" s="4">
        <v>0</v>
      </c>
      <c r="R9" s="7">
        <v>44983</v>
      </c>
      <c r="S9" s="6">
        <v>45001</v>
      </c>
      <c r="T9" s="4" t="s">
        <v>34</v>
      </c>
      <c r="U9" s="4">
        <v>329</v>
      </c>
      <c r="V9" s="4">
        <v>0</v>
      </c>
      <c r="W9" s="4">
        <v>0</v>
      </c>
      <c r="X9" s="4" t="s">
        <v>58</v>
      </c>
      <c r="Y9" s="4" t="s">
        <v>58</v>
      </c>
    </row>
    <row r="10" s="4" customFormat="1" spans="1:25">
      <c r="A10" s="4" t="s">
        <v>68</v>
      </c>
      <c r="B10" s="4" t="s">
        <v>26</v>
      </c>
      <c r="C10" s="4" t="s">
        <v>27</v>
      </c>
      <c r="D10" s="4" t="s">
        <v>55</v>
      </c>
      <c r="E10" s="4" t="s">
        <v>69</v>
      </c>
      <c r="F10" s="6">
        <v>44985</v>
      </c>
      <c r="G10" s="6">
        <v>44986</v>
      </c>
      <c r="H10" s="4">
        <v>1</v>
      </c>
      <c r="I10" s="4">
        <v>1</v>
      </c>
      <c r="J10" s="4">
        <v>1</v>
      </c>
      <c r="K10" s="4" t="s">
        <v>30</v>
      </c>
      <c r="L10" s="4">
        <v>320.6</v>
      </c>
      <c r="M10" s="4">
        <v>320.6</v>
      </c>
      <c r="N10" s="4" t="s">
        <v>70</v>
      </c>
      <c r="O10" s="4" t="s">
        <v>32</v>
      </c>
      <c r="P10" s="4" t="s">
        <v>33</v>
      </c>
      <c r="Q10" s="4">
        <v>0</v>
      </c>
      <c r="R10" s="7">
        <v>44983</v>
      </c>
      <c r="S10" s="6">
        <v>45001</v>
      </c>
      <c r="T10" s="4" t="s">
        <v>34</v>
      </c>
      <c r="U10" s="4">
        <v>320.6</v>
      </c>
      <c r="V10" s="4">
        <v>0</v>
      </c>
      <c r="W10" s="4">
        <v>0</v>
      </c>
      <c r="X10" s="4" t="s">
        <v>58</v>
      </c>
      <c r="Y10" s="4" t="s">
        <v>58</v>
      </c>
    </row>
    <row r="11" s="4" customFormat="1" spans="1:25">
      <c r="A11" s="4" t="s">
        <v>71</v>
      </c>
      <c r="B11" s="4" t="s">
        <v>26</v>
      </c>
      <c r="C11" s="4" t="s">
        <v>27</v>
      </c>
      <c r="D11" s="4" t="s">
        <v>55</v>
      </c>
      <c r="E11" s="4" t="s">
        <v>72</v>
      </c>
      <c r="F11" s="6">
        <v>44985</v>
      </c>
      <c r="G11" s="6">
        <v>44986</v>
      </c>
      <c r="H11" s="4">
        <v>1</v>
      </c>
      <c r="I11" s="4">
        <v>1</v>
      </c>
      <c r="J11" s="4">
        <v>1</v>
      </c>
      <c r="K11" s="4" t="s">
        <v>30</v>
      </c>
      <c r="L11" s="4">
        <v>327.6</v>
      </c>
      <c r="M11" s="4">
        <v>327.6</v>
      </c>
      <c r="N11" s="4" t="s">
        <v>73</v>
      </c>
      <c r="O11" s="4" t="s">
        <v>32</v>
      </c>
      <c r="P11" s="4" t="s">
        <v>33</v>
      </c>
      <c r="Q11" s="4">
        <v>0</v>
      </c>
      <c r="R11" s="7">
        <v>44984</v>
      </c>
      <c r="S11" s="6">
        <v>45001</v>
      </c>
      <c r="T11" s="4" t="s">
        <v>34</v>
      </c>
      <c r="U11" s="4">
        <v>327.6</v>
      </c>
      <c r="V11" s="4">
        <v>0</v>
      </c>
      <c r="W11" s="4">
        <v>0</v>
      </c>
      <c r="X11" s="4" t="s">
        <v>58</v>
      </c>
      <c r="Y11" s="4" t="s">
        <v>58</v>
      </c>
    </row>
    <row r="12" s="4" customFormat="1" spans="1:25">
      <c r="A12" s="4" t="s">
        <v>74</v>
      </c>
      <c r="B12" s="4" t="s">
        <v>26</v>
      </c>
      <c r="C12" s="4" t="s">
        <v>27</v>
      </c>
      <c r="D12" s="4" t="s">
        <v>55</v>
      </c>
      <c r="E12" s="4" t="s">
        <v>72</v>
      </c>
      <c r="F12" s="6">
        <v>44985</v>
      </c>
      <c r="G12" s="6">
        <v>44986</v>
      </c>
      <c r="H12" s="4">
        <v>1</v>
      </c>
      <c r="I12" s="4">
        <v>1</v>
      </c>
      <c r="J12" s="4">
        <v>1</v>
      </c>
      <c r="K12" s="4" t="s">
        <v>30</v>
      </c>
      <c r="L12" s="4">
        <v>327.6</v>
      </c>
      <c r="M12" s="4">
        <v>327.6</v>
      </c>
      <c r="N12" s="4" t="s">
        <v>75</v>
      </c>
      <c r="O12" s="4" t="s">
        <v>32</v>
      </c>
      <c r="P12" s="4" t="s">
        <v>33</v>
      </c>
      <c r="Q12" s="4">
        <v>0</v>
      </c>
      <c r="R12" s="7">
        <v>44984</v>
      </c>
      <c r="S12" s="6">
        <v>45001</v>
      </c>
      <c r="T12" s="4" t="s">
        <v>34</v>
      </c>
      <c r="U12" s="4">
        <v>327.6</v>
      </c>
      <c r="V12" s="4">
        <v>0</v>
      </c>
      <c r="W12" s="4">
        <v>0</v>
      </c>
      <c r="X12" s="4" t="s">
        <v>58</v>
      </c>
      <c r="Y12" s="4" t="s">
        <v>58</v>
      </c>
    </row>
    <row r="13" s="4" customFormat="1" spans="1:25">
      <c r="A13" s="4" t="s">
        <v>76</v>
      </c>
      <c r="B13" s="4" t="s">
        <v>26</v>
      </c>
      <c r="C13" s="4" t="s">
        <v>27</v>
      </c>
      <c r="D13" s="4" t="s">
        <v>77</v>
      </c>
      <c r="E13" s="4" t="s">
        <v>78</v>
      </c>
      <c r="F13" s="6">
        <v>44985</v>
      </c>
      <c r="G13" s="6">
        <v>44986</v>
      </c>
      <c r="H13" s="4">
        <v>1</v>
      </c>
      <c r="I13" s="4">
        <v>1</v>
      </c>
      <c r="J13" s="4">
        <v>1</v>
      </c>
      <c r="K13" s="4" t="s">
        <v>30</v>
      </c>
      <c r="L13" s="4">
        <v>401.98</v>
      </c>
      <c r="M13" s="4">
        <v>401.98</v>
      </c>
      <c r="N13" s="4" t="s">
        <v>79</v>
      </c>
      <c r="O13" s="4" t="s">
        <v>32</v>
      </c>
      <c r="P13" s="4" t="s">
        <v>33</v>
      </c>
      <c r="Q13" s="4">
        <v>0</v>
      </c>
      <c r="R13" s="7">
        <v>44984</v>
      </c>
      <c r="S13" s="6">
        <v>45001</v>
      </c>
      <c r="T13" s="4" t="s">
        <v>34</v>
      </c>
      <c r="U13" s="4">
        <v>401.98</v>
      </c>
      <c r="V13" s="4">
        <v>0</v>
      </c>
      <c r="W13" s="4">
        <v>0</v>
      </c>
      <c r="X13" s="4" t="s">
        <v>80</v>
      </c>
      <c r="Y13" s="4" t="s">
        <v>58</v>
      </c>
    </row>
    <row r="14" s="4" customFormat="1" spans="1:25">
      <c r="A14" s="4" t="s">
        <v>81</v>
      </c>
      <c r="B14" s="4" t="s">
        <v>26</v>
      </c>
      <c r="C14" s="4" t="s">
        <v>27</v>
      </c>
      <c r="D14" s="4" t="s">
        <v>55</v>
      </c>
      <c r="E14" s="4" t="s">
        <v>72</v>
      </c>
      <c r="F14" s="6">
        <v>44985</v>
      </c>
      <c r="G14" s="6">
        <v>44986</v>
      </c>
      <c r="H14" s="4">
        <v>3</v>
      </c>
      <c r="I14" s="4">
        <v>1</v>
      </c>
      <c r="J14" s="4">
        <v>3</v>
      </c>
      <c r="K14" s="4" t="s">
        <v>30</v>
      </c>
      <c r="L14" s="4">
        <v>982.8</v>
      </c>
      <c r="M14" s="4">
        <v>982.8</v>
      </c>
      <c r="N14" s="4" t="s">
        <v>82</v>
      </c>
      <c r="O14" s="4" t="s">
        <v>32</v>
      </c>
      <c r="P14" s="4" t="s">
        <v>33</v>
      </c>
      <c r="Q14" s="4">
        <v>0</v>
      </c>
      <c r="R14" s="7">
        <v>44984</v>
      </c>
      <c r="S14" s="6">
        <v>45001</v>
      </c>
      <c r="T14" s="4" t="s">
        <v>34</v>
      </c>
      <c r="U14" s="4">
        <v>982.8</v>
      </c>
      <c r="V14" s="4">
        <v>0</v>
      </c>
      <c r="W14" s="4">
        <v>0</v>
      </c>
      <c r="X14" s="4" t="s">
        <v>58</v>
      </c>
      <c r="Y14" s="4" t="s">
        <v>58</v>
      </c>
    </row>
    <row r="15" s="4" customFormat="1" spans="1:25">
      <c r="A15" s="4" t="s">
        <v>83</v>
      </c>
      <c r="B15" s="4" t="s">
        <v>26</v>
      </c>
      <c r="C15" s="4" t="s">
        <v>27</v>
      </c>
      <c r="D15" s="4" t="s">
        <v>55</v>
      </c>
      <c r="E15" s="4" t="s">
        <v>72</v>
      </c>
      <c r="F15" s="6">
        <v>44985</v>
      </c>
      <c r="G15" s="6">
        <v>44986</v>
      </c>
      <c r="H15" s="4">
        <v>2</v>
      </c>
      <c r="I15" s="4">
        <v>1</v>
      </c>
      <c r="J15" s="4">
        <v>2</v>
      </c>
      <c r="K15" s="4" t="s">
        <v>30</v>
      </c>
      <c r="L15" s="4">
        <v>655.2</v>
      </c>
      <c r="M15" s="4">
        <v>655.2</v>
      </c>
      <c r="N15" s="4" t="s">
        <v>84</v>
      </c>
      <c r="O15" s="4" t="s">
        <v>32</v>
      </c>
      <c r="P15" s="4" t="s">
        <v>33</v>
      </c>
      <c r="Q15" s="4">
        <v>0</v>
      </c>
      <c r="R15" s="7">
        <v>44984</v>
      </c>
      <c r="S15" s="6">
        <v>45001</v>
      </c>
      <c r="T15" s="4" t="s">
        <v>34</v>
      </c>
      <c r="U15" s="4">
        <v>655.2</v>
      </c>
      <c r="V15" s="4">
        <v>0</v>
      </c>
      <c r="W15" s="4">
        <v>0</v>
      </c>
      <c r="X15" s="4" t="s">
        <v>58</v>
      </c>
      <c r="Y15" s="4" t="s">
        <v>58</v>
      </c>
    </row>
    <row r="16" s="4" customFormat="1" spans="1:25">
      <c r="A16" s="4" t="s">
        <v>85</v>
      </c>
      <c r="B16" s="4" t="s">
        <v>26</v>
      </c>
      <c r="C16" s="4" t="s">
        <v>27</v>
      </c>
      <c r="D16" s="4" t="s">
        <v>55</v>
      </c>
      <c r="E16" s="4" t="s">
        <v>72</v>
      </c>
      <c r="F16" s="6">
        <v>44985</v>
      </c>
      <c r="G16" s="6">
        <v>44986</v>
      </c>
      <c r="H16" s="4">
        <v>1</v>
      </c>
      <c r="I16" s="4">
        <v>1</v>
      </c>
      <c r="J16" s="4">
        <v>1</v>
      </c>
      <c r="K16" s="4" t="s">
        <v>30</v>
      </c>
      <c r="L16" s="4">
        <v>327.6</v>
      </c>
      <c r="M16" s="4">
        <v>327.6</v>
      </c>
      <c r="N16" s="4" t="s">
        <v>86</v>
      </c>
      <c r="O16" s="4" t="s">
        <v>32</v>
      </c>
      <c r="P16" s="4" t="s">
        <v>33</v>
      </c>
      <c r="Q16" s="4">
        <v>0</v>
      </c>
      <c r="R16" s="7">
        <v>44984</v>
      </c>
      <c r="S16" s="6">
        <v>45001</v>
      </c>
      <c r="T16" s="4" t="s">
        <v>34</v>
      </c>
      <c r="U16" s="4">
        <v>327.6</v>
      </c>
      <c r="V16" s="4">
        <v>0</v>
      </c>
      <c r="W16" s="4">
        <v>0</v>
      </c>
      <c r="X16" s="4" t="s">
        <v>58</v>
      </c>
      <c r="Y16" s="4" t="s">
        <v>58</v>
      </c>
    </row>
    <row r="17" s="4" customFormat="1" spans="1:25">
      <c r="A17" s="4" t="s">
        <v>87</v>
      </c>
      <c r="B17" s="4" t="s">
        <v>26</v>
      </c>
      <c r="C17" s="4" t="s">
        <v>27</v>
      </c>
      <c r="D17" s="4" t="s">
        <v>55</v>
      </c>
      <c r="E17" s="4" t="s">
        <v>88</v>
      </c>
      <c r="F17" s="6">
        <v>44985</v>
      </c>
      <c r="G17" s="6">
        <v>44986</v>
      </c>
      <c r="H17" s="4">
        <v>2</v>
      </c>
      <c r="I17" s="4">
        <v>1</v>
      </c>
      <c r="J17" s="4">
        <v>2</v>
      </c>
      <c r="K17" s="4" t="s">
        <v>30</v>
      </c>
      <c r="L17" s="4">
        <v>683.2</v>
      </c>
      <c r="M17" s="4">
        <v>683.2</v>
      </c>
      <c r="N17" s="4" t="s">
        <v>89</v>
      </c>
      <c r="O17" s="4" t="s">
        <v>32</v>
      </c>
      <c r="P17" s="4" t="s">
        <v>33</v>
      </c>
      <c r="Q17" s="4">
        <v>0</v>
      </c>
      <c r="R17" s="7">
        <v>44984</v>
      </c>
      <c r="S17" s="6">
        <v>45001</v>
      </c>
      <c r="T17" s="4" t="s">
        <v>34</v>
      </c>
      <c r="U17" s="4">
        <v>683.2</v>
      </c>
      <c r="V17" s="4">
        <v>0</v>
      </c>
      <c r="W17" s="4">
        <v>0</v>
      </c>
      <c r="X17" s="4" t="s">
        <v>58</v>
      </c>
      <c r="Y17" s="4" t="s">
        <v>58</v>
      </c>
    </row>
    <row r="18" s="4" customFormat="1" spans="1:25">
      <c r="A18" s="4" t="s">
        <v>90</v>
      </c>
      <c r="B18" s="4" t="s">
        <v>26</v>
      </c>
      <c r="C18" s="4" t="s">
        <v>27</v>
      </c>
      <c r="D18" s="4" t="s">
        <v>55</v>
      </c>
      <c r="E18" s="4" t="s">
        <v>72</v>
      </c>
      <c r="F18" s="6">
        <v>44985</v>
      </c>
      <c r="G18" s="6">
        <v>44986</v>
      </c>
      <c r="H18" s="4">
        <v>1</v>
      </c>
      <c r="I18" s="4">
        <v>1</v>
      </c>
      <c r="J18" s="4">
        <v>1</v>
      </c>
      <c r="K18" s="4" t="s">
        <v>30</v>
      </c>
      <c r="L18" s="4">
        <v>327.6</v>
      </c>
      <c r="M18" s="4">
        <v>327.6</v>
      </c>
      <c r="N18" s="4" t="s">
        <v>91</v>
      </c>
      <c r="O18" s="4" t="s">
        <v>32</v>
      </c>
      <c r="P18" s="4" t="s">
        <v>33</v>
      </c>
      <c r="Q18" s="4">
        <v>0</v>
      </c>
      <c r="R18" s="7">
        <v>44985</v>
      </c>
      <c r="S18" s="6">
        <v>45001</v>
      </c>
      <c r="T18" s="4" t="s">
        <v>34</v>
      </c>
      <c r="U18" s="4">
        <v>327.6</v>
      </c>
      <c r="V18" s="4">
        <v>0</v>
      </c>
      <c r="W18" s="4">
        <v>0</v>
      </c>
      <c r="X18" s="4" t="s">
        <v>58</v>
      </c>
      <c r="Y18" s="4" t="s">
        <v>58</v>
      </c>
    </row>
    <row r="19" s="4" customFormat="1" spans="1:25">
      <c r="A19" s="4" t="s">
        <v>92</v>
      </c>
      <c r="B19" s="4" t="s">
        <v>26</v>
      </c>
      <c r="C19" s="4" t="s">
        <v>27</v>
      </c>
      <c r="D19" s="4" t="s">
        <v>55</v>
      </c>
      <c r="E19" s="4" t="s">
        <v>56</v>
      </c>
      <c r="F19" s="6">
        <v>44985</v>
      </c>
      <c r="G19" s="6">
        <v>44986</v>
      </c>
      <c r="H19" s="4">
        <v>1</v>
      </c>
      <c r="I19" s="4">
        <v>1</v>
      </c>
      <c r="J19" s="4">
        <v>1</v>
      </c>
      <c r="K19" s="4" t="s">
        <v>30</v>
      </c>
      <c r="L19" s="4">
        <v>341.6</v>
      </c>
      <c r="M19" s="4">
        <v>341.6</v>
      </c>
      <c r="N19" s="4" t="s">
        <v>93</v>
      </c>
      <c r="O19" s="4" t="s">
        <v>32</v>
      </c>
      <c r="P19" s="4" t="s">
        <v>33</v>
      </c>
      <c r="Q19" s="4">
        <v>0</v>
      </c>
      <c r="R19" s="7">
        <v>44985</v>
      </c>
      <c r="S19" s="6">
        <v>45001</v>
      </c>
      <c r="T19" s="4" t="s">
        <v>34</v>
      </c>
      <c r="U19" s="4">
        <v>341.6</v>
      </c>
      <c r="V19" s="4">
        <v>0</v>
      </c>
      <c r="W19" s="4">
        <v>0</v>
      </c>
      <c r="X19" s="4" t="s">
        <v>58</v>
      </c>
      <c r="Y19" s="4" t="s">
        <v>58</v>
      </c>
    </row>
    <row r="20" s="4" customFormat="1" spans="1:25">
      <c r="A20" s="4" t="s">
        <v>94</v>
      </c>
      <c r="B20" s="4" t="s">
        <v>26</v>
      </c>
      <c r="C20" s="4" t="s">
        <v>27</v>
      </c>
      <c r="D20" s="4" t="s">
        <v>55</v>
      </c>
      <c r="E20" s="4" t="s">
        <v>72</v>
      </c>
      <c r="F20" s="6">
        <v>44985</v>
      </c>
      <c r="G20" s="6">
        <v>44986</v>
      </c>
      <c r="H20" s="4">
        <v>1</v>
      </c>
      <c r="I20" s="4">
        <v>1</v>
      </c>
      <c r="J20" s="4">
        <v>1</v>
      </c>
      <c r="K20" s="4" t="s">
        <v>30</v>
      </c>
      <c r="L20" s="4">
        <v>327.6</v>
      </c>
      <c r="M20" s="4">
        <v>327.6</v>
      </c>
      <c r="N20" s="4" t="s">
        <v>95</v>
      </c>
      <c r="O20" s="4" t="s">
        <v>32</v>
      </c>
      <c r="P20" s="4" t="s">
        <v>33</v>
      </c>
      <c r="Q20" s="4">
        <v>0</v>
      </c>
      <c r="R20" s="7">
        <v>44985</v>
      </c>
      <c r="S20" s="6">
        <v>45001</v>
      </c>
      <c r="T20" s="4" t="s">
        <v>34</v>
      </c>
      <c r="U20" s="4">
        <v>327.6</v>
      </c>
      <c r="V20" s="4">
        <v>0</v>
      </c>
      <c r="W20" s="4">
        <v>0</v>
      </c>
      <c r="X20" s="4" t="s">
        <v>58</v>
      </c>
      <c r="Y20" s="4" t="s">
        <v>58</v>
      </c>
    </row>
    <row r="21" s="4" customFormat="1" spans="1:25">
      <c r="A21" s="4" t="s">
        <v>96</v>
      </c>
      <c r="B21" s="4" t="s">
        <v>26</v>
      </c>
      <c r="C21" s="4" t="s">
        <v>27</v>
      </c>
      <c r="D21" s="4" t="s">
        <v>55</v>
      </c>
      <c r="E21" s="4" t="s">
        <v>72</v>
      </c>
      <c r="F21" s="6">
        <v>44985</v>
      </c>
      <c r="G21" s="6">
        <v>44986</v>
      </c>
      <c r="H21" s="4">
        <v>1</v>
      </c>
      <c r="I21" s="4">
        <v>1</v>
      </c>
      <c r="J21" s="4">
        <v>1</v>
      </c>
      <c r="K21" s="4" t="s">
        <v>30</v>
      </c>
      <c r="L21" s="4">
        <v>351</v>
      </c>
      <c r="M21" s="4">
        <v>351</v>
      </c>
      <c r="N21" s="4" t="s">
        <v>97</v>
      </c>
      <c r="O21" s="4" t="s">
        <v>32</v>
      </c>
      <c r="P21" s="4" t="s">
        <v>33</v>
      </c>
      <c r="Q21" s="4">
        <v>0</v>
      </c>
      <c r="R21" s="7">
        <v>44985</v>
      </c>
      <c r="S21" s="6">
        <v>45001</v>
      </c>
      <c r="T21" s="4" t="s">
        <v>34</v>
      </c>
      <c r="U21" s="4">
        <v>351</v>
      </c>
      <c r="V21" s="4">
        <v>0</v>
      </c>
      <c r="W21" s="4">
        <v>0</v>
      </c>
      <c r="X21" s="4" t="s">
        <v>58</v>
      </c>
      <c r="Y21" s="4" t="s">
        <v>58</v>
      </c>
    </row>
    <row r="22" s="4" customFormat="1" spans="1:25">
      <c r="A22" s="4" t="s">
        <v>98</v>
      </c>
      <c r="B22" s="4" t="s">
        <v>26</v>
      </c>
      <c r="C22" s="4" t="s">
        <v>27</v>
      </c>
      <c r="D22" s="4" t="s">
        <v>55</v>
      </c>
      <c r="E22" s="4" t="s">
        <v>69</v>
      </c>
      <c r="F22" s="6">
        <v>44985</v>
      </c>
      <c r="G22" s="6">
        <v>44986</v>
      </c>
      <c r="H22" s="4">
        <v>2</v>
      </c>
      <c r="I22" s="4">
        <v>1</v>
      </c>
      <c r="J22" s="4">
        <v>2</v>
      </c>
      <c r="K22" s="4" t="s">
        <v>30</v>
      </c>
      <c r="L22" s="4">
        <v>641.2</v>
      </c>
      <c r="M22" s="4">
        <v>641.2</v>
      </c>
      <c r="N22" s="4" t="s">
        <v>99</v>
      </c>
      <c r="O22" s="4" t="s">
        <v>32</v>
      </c>
      <c r="P22" s="4" t="s">
        <v>33</v>
      </c>
      <c r="Q22" s="4">
        <v>0</v>
      </c>
      <c r="R22" s="7">
        <v>44985</v>
      </c>
      <c r="S22" s="6">
        <v>45001</v>
      </c>
      <c r="T22" s="4" t="s">
        <v>34</v>
      </c>
      <c r="U22" s="4">
        <v>641.2</v>
      </c>
      <c r="V22" s="4">
        <v>0</v>
      </c>
      <c r="W22" s="4">
        <v>0</v>
      </c>
      <c r="X22" s="4" t="s">
        <v>58</v>
      </c>
      <c r="Y22" s="4" t="s">
        <v>58</v>
      </c>
    </row>
    <row r="23" s="4" customFormat="1" spans="1:25">
      <c r="A23" s="4" t="s">
        <v>100</v>
      </c>
      <c r="B23" s="4" t="s">
        <v>26</v>
      </c>
      <c r="C23" s="4" t="s">
        <v>27</v>
      </c>
      <c r="D23" s="4" t="s">
        <v>101</v>
      </c>
      <c r="E23" s="4" t="s">
        <v>78</v>
      </c>
      <c r="F23" s="6">
        <v>44985</v>
      </c>
      <c r="G23" s="6">
        <v>44986</v>
      </c>
      <c r="H23" s="4">
        <v>2</v>
      </c>
      <c r="I23" s="4">
        <v>1</v>
      </c>
      <c r="J23" s="4">
        <v>2</v>
      </c>
      <c r="K23" s="4" t="s">
        <v>30</v>
      </c>
      <c r="L23" s="4">
        <v>1212</v>
      </c>
      <c r="M23" s="4">
        <v>1212</v>
      </c>
      <c r="N23" s="4" t="s">
        <v>102</v>
      </c>
      <c r="O23" s="4" t="s">
        <v>32</v>
      </c>
      <c r="P23" s="4" t="s">
        <v>33</v>
      </c>
      <c r="Q23" s="4">
        <v>0</v>
      </c>
      <c r="R23" s="7">
        <v>44985</v>
      </c>
      <c r="S23" s="6">
        <v>45001</v>
      </c>
      <c r="T23" s="4" t="s">
        <v>34</v>
      </c>
      <c r="U23" s="4">
        <v>1212</v>
      </c>
      <c r="V23" s="4">
        <v>0</v>
      </c>
      <c r="W23" s="4">
        <v>0</v>
      </c>
      <c r="X23" s="4" t="s">
        <v>103</v>
      </c>
      <c r="Y23" s="4" t="s">
        <v>104</v>
      </c>
    </row>
    <row r="24" s="4" customFormat="1" spans="1:26">
      <c r="A24" s="4" t="s">
        <v>105</v>
      </c>
      <c r="B24" s="4" t="s">
        <v>26</v>
      </c>
      <c r="C24" s="4" t="s">
        <v>27</v>
      </c>
      <c r="D24" s="4" t="s">
        <v>106</v>
      </c>
      <c r="E24" s="4" t="s">
        <v>107</v>
      </c>
      <c r="F24" s="6">
        <v>44985</v>
      </c>
      <c r="G24" s="6">
        <v>44986</v>
      </c>
      <c r="H24" s="4">
        <v>2</v>
      </c>
      <c r="I24" s="4">
        <v>1</v>
      </c>
      <c r="J24" s="4">
        <v>2</v>
      </c>
      <c r="K24" s="4" t="s">
        <v>30</v>
      </c>
      <c r="L24" s="4">
        <v>2141.2</v>
      </c>
      <c r="M24" s="4">
        <v>2141.2</v>
      </c>
      <c r="N24" s="4" t="s">
        <v>108</v>
      </c>
      <c r="O24" s="4" t="s">
        <v>32</v>
      </c>
      <c r="P24" s="4" t="s">
        <v>33</v>
      </c>
      <c r="Q24" s="4">
        <v>0</v>
      </c>
      <c r="R24" s="7">
        <v>44985</v>
      </c>
      <c r="S24" s="6">
        <v>45001</v>
      </c>
      <c r="T24" s="4" t="s">
        <v>34</v>
      </c>
      <c r="U24" s="4">
        <v>2141.2</v>
      </c>
      <c r="V24" s="4">
        <v>0</v>
      </c>
      <c r="W24" s="4">
        <v>0</v>
      </c>
      <c r="X24" s="4" t="s">
        <v>109</v>
      </c>
      <c r="Y24" s="4" t="s">
        <v>110</v>
      </c>
      <c r="Z24" s="4" t="s">
        <v>111</v>
      </c>
    </row>
    <row r="25" s="4" customFormat="1" spans="1:25">
      <c r="A25" s="4" t="s">
        <v>112</v>
      </c>
      <c r="B25" s="4" t="s">
        <v>26</v>
      </c>
      <c r="C25" s="4" t="s">
        <v>27</v>
      </c>
      <c r="D25" s="4" t="s">
        <v>55</v>
      </c>
      <c r="E25" s="4" t="s">
        <v>69</v>
      </c>
      <c r="F25" s="6">
        <v>44985</v>
      </c>
      <c r="G25" s="6">
        <v>44986</v>
      </c>
      <c r="H25" s="4">
        <v>1</v>
      </c>
      <c r="I25" s="4">
        <v>1</v>
      </c>
      <c r="J25" s="4">
        <v>1</v>
      </c>
      <c r="K25" s="4" t="s">
        <v>30</v>
      </c>
      <c r="L25" s="4">
        <v>343.5</v>
      </c>
      <c r="M25" s="4">
        <v>343.5</v>
      </c>
      <c r="N25" s="4" t="s">
        <v>113</v>
      </c>
      <c r="O25" s="4" t="s">
        <v>32</v>
      </c>
      <c r="P25" s="4" t="s">
        <v>33</v>
      </c>
      <c r="Q25" s="4">
        <v>0</v>
      </c>
      <c r="R25" s="7">
        <v>44985</v>
      </c>
      <c r="S25" s="6">
        <v>45001</v>
      </c>
      <c r="T25" s="4" t="s">
        <v>34</v>
      </c>
      <c r="U25" s="4">
        <v>343.5</v>
      </c>
      <c r="V25" s="4">
        <v>0</v>
      </c>
      <c r="W25" s="4">
        <v>0</v>
      </c>
      <c r="X25" s="4" t="s">
        <v>58</v>
      </c>
      <c r="Y25" s="4" t="s">
        <v>58</v>
      </c>
    </row>
    <row r="26" s="4" customFormat="1" spans="1:25">
      <c r="A26" s="4" t="s">
        <v>114</v>
      </c>
      <c r="B26" s="4" t="s">
        <v>26</v>
      </c>
      <c r="C26" s="4" t="s">
        <v>27</v>
      </c>
      <c r="D26" s="4" t="s">
        <v>115</v>
      </c>
      <c r="E26" s="4" t="s">
        <v>116</v>
      </c>
      <c r="F26" s="6">
        <v>44985</v>
      </c>
      <c r="G26" s="6">
        <v>44986</v>
      </c>
      <c r="H26" s="4">
        <v>1</v>
      </c>
      <c r="I26" s="4">
        <v>1</v>
      </c>
      <c r="J26" s="4">
        <v>1</v>
      </c>
      <c r="K26" s="4" t="s">
        <v>30</v>
      </c>
      <c r="L26" s="4">
        <v>163.2</v>
      </c>
      <c r="M26" s="4">
        <v>163.2</v>
      </c>
      <c r="N26" s="4" t="s">
        <v>117</v>
      </c>
      <c r="O26" s="4" t="s">
        <v>32</v>
      </c>
      <c r="P26" s="4" t="s">
        <v>33</v>
      </c>
      <c r="Q26" s="4">
        <v>0</v>
      </c>
      <c r="R26" s="7">
        <v>44985</v>
      </c>
      <c r="S26" s="6">
        <v>45001</v>
      </c>
      <c r="T26" s="4" t="s">
        <v>34</v>
      </c>
      <c r="U26" s="4">
        <v>163.2</v>
      </c>
      <c r="V26" s="4">
        <v>0</v>
      </c>
      <c r="W26" s="4">
        <v>0</v>
      </c>
      <c r="X26" s="4" t="s">
        <v>118</v>
      </c>
      <c r="Y26" s="4" t="s">
        <v>58</v>
      </c>
    </row>
    <row r="27" s="4" customFormat="1" spans="1:25">
      <c r="A27" s="4" t="s">
        <v>96</v>
      </c>
      <c r="B27" s="4" t="s">
        <v>26</v>
      </c>
      <c r="C27" s="4" t="s">
        <v>64</v>
      </c>
      <c r="D27" s="4" t="s">
        <v>55</v>
      </c>
      <c r="E27" s="4" t="s">
        <v>72</v>
      </c>
      <c r="F27" s="6">
        <v>44985</v>
      </c>
      <c r="G27" s="6">
        <v>44986</v>
      </c>
      <c r="H27" s="4">
        <v>1</v>
      </c>
      <c r="I27" s="4">
        <v>1</v>
      </c>
      <c r="J27" s="4">
        <v>1</v>
      </c>
      <c r="K27" s="4" t="s">
        <v>30</v>
      </c>
      <c r="L27" s="4">
        <v>-351</v>
      </c>
      <c r="M27" s="4">
        <v>-351</v>
      </c>
      <c r="N27" s="4" t="s">
        <v>97</v>
      </c>
      <c r="O27" s="4" t="s">
        <v>32</v>
      </c>
      <c r="P27" s="4" t="s">
        <v>33</v>
      </c>
      <c r="Q27" s="4">
        <v>0</v>
      </c>
      <c r="R27" s="7">
        <v>44985</v>
      </c>
      <c r="S27" s="6">
        <v>45001</v>
      </c>
      <c r="T27" s="4" t="s">
        <v>34</v>
      </c>
      <c r="U27" s="4">
        <v>-351</v>
      </c>
      <c r="V27" s="4">
        <v>0</v>
      </c>
      <c r="W27" s="4">
        <v>0</v>
      </c>
      <c r="X27" s="4" t="s">
        <v>58</v>
      </c>
      <c r="Y27" s="4" t="s">
        <v>58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34"/>
  <sheetViews>
    <sheetView tabSelected="1" workbookViewId="0">
      <selection activeCell="E34" sqref="E34"/>
    </sheetView>
  </sheetViews>
  <sheetFormatPr defaultColWidth="9" defaultRowHeight="13.5"/>
  <cols>
    <col min="1" max="1" width="12.625" style="4"/>
    <col min="2" max="2" width="10.375" style="4"/>
    <col min="3" max="4" width="9.375" style="4"/>
    <col min="5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119</v>
      </c>
    </row>
    <row r="2" s="4" customFormat="1" spans="1:9">
      <c r="A2" s="5">
        <v>999222865917301</v>
      </c>
      <c r="B2" s="6">
        <v>44984</v>
      </c>
      <c r="C2" s="6">
        <v>44986</v>
      </c>
      <c r="D2" s="4">
        <v>834.11</v>
      </c>
      <c r="E2" s="4" t="str">
        <f>VLOOKUP(A2,HOP!A:L,12,0)</f>
        <v>834.11</v>
      </c>
      <c r="F2" s="4" t="str">
        <f>VLOOKUP(A2,HOP!A:C,3,0)</f>
        <v>3054342</v>
      </c>
      <c r="G2" s="4">
        <f>D2-E2</f>
        <v>0</v>
      </c>
      <c r="H2" s="4" t="str">
        <f>$H$1&amp;F2</f>
        <v>，3054342</v>
      </c>
      <c r="I2" s="4" t="str">
        <f>VLOOKUP(A2,HOP!A:U,21,0)</f>
        <v>直连</v>
      </c>
    </row>
    <row r="3" s="4" customFormat="1" spans="1:9">
      <c r="A3" s="5">
        <v>999222890790883</v>
      </c>
      <c r="B3" s="6">
        <v>44984</v>
      </c>
      <c r="C3" s="6">
        <v>44986</v>
      </c>
      <c r="D3" s="4">
        <v>635.29</v>
      </c>
      <c r="E3" s="4" t="str">
        <f>VLOOKUP(A3,HOP!A:L,12,0)</f>
        <v>635.29</v>
      </c>
      <c r="F3" s="4" t="str">
        <f>VLOOKUP(A3,HOP!A:C,3,0)</f>
        <v>3058479</v>
      </c>
      <c r="G3" s="4">
        <f t="shared" ref="G3:G25" si="0">D3-E3</f>
        <v>0</v>
      </c>
      <c r="H3" s="4" t="str">
        <f t="shared" ref="H3:H25" si="1">$H$1&amp;F3</f>
        <v>，3058479</v>
      </c>
      <c r="I3" s="4" t="str">
        <f>VLOOKUP(A3,HOP!A:U,21,0)</f>
        <v>直连</v>
      </c>
    </row>
    <row r="4" s="4" customFormat="1" spans="1:9">
      <c r="A4" s="5">
        <v>999222895398026</v>
      </c>
      <c r="B4" s="6">
        <v>44985</v>
      </c>
      <c r="C4" s="6">
        <v>44986</v>
      </c>
      <c r="D4" s="4">
        <v>360.57</v>
      </c>
      <c r="E4" s="4" t="str">
        <f>VLOOKUP(A4,HOP!A:L,12,0)</f>
        <v>360.57</v>
      </c>
      <c r="F4" s="4" t="str">
        <f>VLOOKUP(A4,HOP!A:C,3,0)</f>
        <v>3059421</v>
      </c>
      <c r="G4" s="4">
        <f t="shared" si="0"/>
        <v>0</v>
      </c>
      <c r="H4" s="4" t="str">
        <f t="shared" si="1"/>
        <v>，3059421</v>
      </c>
      <c r="I4" s="4" t="str">
        <f>VLOOKUP(A4,HOP!A:U,21,0)</f>
        <v>直连</v>
      </c>
    </row>
    <row r="5" s="4" customFormat="1" spans="1:9">
      <c r="A5" s="5">
        <v>999222922224654</v>
      </c>
      <c r="B5" s="6">
        <v>44985</v>
      </c>
      <c r="C5" s="6">
        <v>44986</v>
      </c>
      <c r="D5" s="4">
        <v>1983.12</v>
      </c>
      <c r="E5" s="4" t="str">
        <f>VLOOKUP(A5,HOP!A:L,12,0)</f>
        <v>1983.12</v>
      </c>
      <c r="F5" s="4" t="str">
        <f>VLOOKUP(A5,HOP!A:C,3,0)</f>
        <v>3064187</v>
      </c>
      <c r="G5" s="4">
        <f t="shared" si="0"/>
        <v>0</v>
      </c>
      <c r="H5" s="4" t="str">
        <f t="shared" si="1"/>
        <v>，3064187</v>
      </c>
      <c r="I5" s="4" t="str">
        <f>VLOOKUP(A5,HOP!A:U,21,0)</f>
        <v>直连</v>
      </c>
    </row>
    <row r="6" s="4" customFormat="1" hidden="1" spans="1:9">
      <c r="A6" s="5">
        <v>999222938906293</v>
      </c>
      <c r="B6" s="6">
        <v>44985</v>
      </c>
      <c r="C6" s="6">
        <v>44986</v>
      </c>
      <c r="D6" s="4">
        <v>0</v>
      </c>
      <c r="E6" s="4" t="e">
        <f>VLOOKUP(A6,HOP!A:L,12,0)</f>
        <v>#N/A</v>
      </c>
      <c r="F6" s="4" t="e">
        <f>VLOOKUP(A6,HOP!A:C,3,0)</f>
        <v>#N/A</v>
      </c>
      <c r="G6" s="4" t="e">
        <f t="shared" si="0"/>
        <v>#N/A</v>
      </c>
      <c r="H6" s="4" t="e">
        <f t="shared" si="1"/>
        <v>#N/A</v>
      </c>
      <c r="I6" s="4" t="e">
        <f>VLOOKUP(A6,HOP!A:U,21,0)</f>
        <v>#N/A</v>
      </c>
    </row>
    <row r="7" s="4" customFormat="1" spans="1:9">
      <c r="A7" s="5">
        <v>999222940365104</v>
      </c>
      <c r="B7" s="6">
        <v>44985</v>
      </c>
      <c r="C7" s="6">
        <v>44986</v>
      </c>
      <c r="D7" s="4">
        <v>281.79</v>
      </c>
      <c r="E7" s="4" t="str">
        <f>VLOOKUP(A7,HOP!A:L,12,0)</f>
        <v>281.79</v>
      </c>
      <c r="F7" s="4" t="str">
        <f>VLOOKUP(A7,HOP!A:C,3,0)</f>
        <v>3067542</v>
      </c>
      <c r="G7" s="4">
        <f t="shared" si="0"/>
        <v>0</v>
      </c>
      <c r="H7" s="4" t="str">
        <f t="shared" si="1"/>
        <v>，3067542</v>
      </c>
      <c r="I7" s="4" t="str">
        <f>VLOOKUP(A7,HOP!A:U,21,0)</f>
        <v>直连</v>
      </c>
    </row>
    <row r="8" s="4" customFormat="1" hidden="1" spans="1:10">
      <c r="A8" s="8" t="s">
        <v>120</v>
      </c>
      <c r="B8" s="6">
        <v>44985</v>
      </c>
      <c r="C8" s="6">
        <v>44986</v>
      </c>
      <c r="D8" s="4">
        <v>329</v>
      </c>
      <c r="E8" s="4">
        <v>329</v>
      </c>
      <c r="F8" s="9" t="s">
        <v>121</v>
      </c>
      <c r="G8" s="4">
        <f t="shared" si="0"/>
        <v>0</v>
      </c>
      <c r="H8" s="4" t="str">
        <f t="shared" si="1"/>
        <v>，202302262230580021</v>
      </c>
      <c r="I8" s="4" t="e">
        <f>VLOOKUP(A8,HOP!A:U,21,0)</f>
        <v>#N/A</v>
      </c>
      <c r="J8" s="4">
        <v>2.26</v>
      </c>
    </row>
    <row r="9" s="4" customFormat="1" hidden="1" spans="1:10">
      <c r="A9" s="8" t="s">
        <v>122</v>
      </c>
      <c r="B9" s="6">
        <v>44985</v>
      </c>
      <c r="C9" s="6">
        <v>44986</v>
      </c>
      <c r="D9" s="4">
        <v>320.6</v>
      </c>
      <c r="E9" s="4">
        <v>320.6</v>
      </c>
      <c r="F9" s="9" t="s">
        <v>123</v>
      </c>
      <c r="G9" s="4">
        <f t="shared" si="0"/>
        <v>0</v>
      </c>
      <c r="H9" s="4" t="str">
        <f t="shared" si="1"/>
        <v>，202302262233230068</v>
      </c>
      <c r="I9" s="4" t="e">
        <f>VLOOKUP(A9,HOP!A:U,21,0)</f>
        <v>#N/A</v>
      </c>
      <c r="J9" s="4">
        <v>2.26</v>
      </c>
    </row>
    <row r="10" s="4" customFormat="1" hidden="1" spans="1:10">
      <c r="A10" s="8" t="s">
        <v>124</v>
      </c>
      <c r="B10" s="6">
        <v>44985</v>
      </c>
      <c r="C10" s="6">
        <v>44986</v>
      </c>
      <c r="D10" s="4">
        <v>327.6</v>
      </c>
      <c r="E10" s="4">
        <v>327.6</v>
      </c>
      <c r="F10" s="9" t="s">
        <v>125</v>
      </c>
      <c r="G10" s="4">
        <f t="shared" si="0"/>
        <v>0</v>
      </c>
      <c r="H10" s="4" t="str">
        <f t="shared" si="1"/>
        <v>，202302271643100071</v>
      </c>
      <c r="I10" s="4" t="e">
        <f>VLOOKUP(A10,HOP!A:U,21,0)</f>
        <v>#N/A</v>
      </c>
      <c r="J10" s="4">
        <v>2.27</v>
      </c>
    </row>
    <row r="11" s="4" customFormat="1" hidden="1" spans="1:10">
      <c r="A11" s="8" t="s">
        <v>126</v>
      </c>
      <c r="B11" s="6">
        <v>44985</v>
      </c>
      <c r="C11" s="6">
        <v>44986</v>
      </c>
      <c r="D11" s="4">
        <v>327.6</v>
      </c>
      <c r="E11" s="4">
        <v>327.6</v>
      </c>
      <c r="F11" s="9" t="s">
        <v>127</v>
      </c>
      <c r="G11" s="4">
        <f t="shared" si="0"/>
        <v>0</v>
      </c>
      <c r="H11" s="4" t="str">
        <f t="shared" si="1"/>
        <v>，202302271723210021</v>
      </c>
      <c r="I11" s="4" t="e">
        <f>VLOOKUP(A11,HOP!A:U,21,0)</f>
        <v>#N/A</v>
      </c>
      <c r="J11" s="4">
        <v>2.27</v>
      </c>
    </row>
    <row r="12" s="4" customFormat="1" spans="1:9">
      <c r="A12" s="5">
        <v>999222954441462</v>
      </c>
      <c r="B12" s="6">
        <v>44985</v>
      </c>
      <c r="C12" s="6">
        <v>44986</v>
      </c>
      <c r="D12" s="4">
        <v>401.98</v>
      </c>
      <c r="E12" s="4" t="str">
        <f>VLOOKUP(A12,HOP!A:L,12,0)</f>
        <v>401.98</v>
      </c>
      <c r="F12" s="4" t="str">
        <f>VLOOKUP(A12,HOP!A:C,3,0)</f>
        <v>3071497</v>
      </c>
      <c r="G12" s="4">
        <f t="shared" si="0"/>
        <v>0</v>
      </c>
      <c r="H12" s="4" t="str">
        <f t="shared" si="1"/>
        <v>，3071497</v>
      </c>
      <c r="I12" s="4" t="str">
        <f>VLOOKUP(A12,HOP!A:U,21,0)</f>
        <v>直连</v>
      </c>
    </row>
    <row r="13" s="4" customFormat="1" hidden="1" spans="1:10">
      <c r="A13" s="8" t="s">
        <v>128</v>
      </c>
      <c r="B13" s="6">
        <v>44985</v>
      </c>
      <c r="C13" s="6">
        <v>44986</v>
      </c>
      <c r="D13" s="4">
        <v>982.8</v>
      </c>
      <c r="E13" s="4">
        <v>982.8</v>
      </c>
      <c r="F13" s="9" t="s">
        <v>129</v>
      </c>
      <c r="G13" s="4">
        <f t="shared" si="0"/>
        <v>0</v>
      </c>
      <c r="H13" s="4" t="str">
        <f t="shared" si="1"/>
        <v>，202302272001470076</v>
      </c>
      <c r="I13" s="4" t="e">
        <f>VLOOKUP(A13,HOP!A:U,21,0)</f>
        <v>#N/A</v>
      </c>
      <c r="J13" s="4">
        <v>2.27</v>
      </c>
    </row>
    <row r="14" s="4" customFormat="1" hidden="1" spans="1:10">
      <c r="A14" s="8" t="s">
        <v>130</v>
      </c>
      <c r="B14" s="6">
        <v>44985</v>
      </c>
      <c r="C14" s="6">
        <v>44986</v>
      </c>
      <c r="D14" s="4">
        <v>655.2</v>
      </c>
      <c r="E14" s="4">
        <v>655.2</v>
      </c>
      <c r="F14" s="9" t="s">
        <v>131</v>
      </c>
      <c r="G14" s="4">
        <f t="shared" si="0"/>
        <v>0</v>
      </c>
      <c r="H14" s="4" t="str">
        <f t="shared" si="1"/>
        <v>，202302272039340021</v>
      </c>
      <c r="I14" s="4" t="e">
        <f>VLOOKUP(A14,HOP!A:U,21,0)</f>
        <v>#N/A</v>
      </c>
      <c r="J14" s="4">
        <v>2.27</v>
      </c>
    </row>
    <row r="15" s="4" customFormat="1" hidden="1" spans="1:10">
      <c r="A15" s="8" t="s">
        <v>132</v>
      </c>
      <c r="B15" s="6">
        <v>44985</v>
      </c>
      <c r="C15" s="6">
        <v>44986</v>
      </c>
      <c r="D15" s="4">
        <v>327.6</v>
      </c>
      <c r="E15" s="4">
        <v>327.6</v>
      </c>
      <c r="F15" s="9" t="s">
        <v>133</v>
      </c>
      <c r="G15" s="4">
        <f t="shared" si="0"/>
        <v>0</v>
      </c>
      <c r="H15" s="4" t="str">
        <f t="shared" si="1"/>
        <v>，202302272047290071</v>
      </c>
      <c r="I15" s="4" t="e">
        <f>VLOOKUP(A15,HOP!A:U,21,0)</f>
        <v>#N/A</v>
      </c>
      <c r="J15" s="4">
        <v>2.27</v>
      </c>
    </row>
    <row r="16" s="4" customFormat="1" hidden="1" spans="1:10">
      <c r="A16" s="8" t="s">
        <v>134</v>
      </c>
      <c r="B16" s="6">
        <v>44985</v>
      </c>
      <c r="C16" s="6">
        <v>44986</v>
      </c>
      <c r="D16" s="4">
        <v>683.2</v>
      </c>
      <c r="E16" s="4">
        <v>683.2</v>
      </c>
      <c r="F16" s="9" t="s">
        <v>135</v>
      </c>
      <c r="G16" s="4">
        <f t="shared" si="0"/>
        <v>0</v>
      </c>
      <c r="H16" s="4" t="str">
        <f t="shared" si="1"/>
        <v>，202302272336350076</v>
      </c>
      <c r="I16" s="4" t="e">
        <f>VLOOKUP(A16,HOP!A:U,21,0)</f>
        <v>#N/A</v>
      </c>
      <c r="J16" s="4">
        <v>2.27</v>
      </c>
    </row>
    <row r="17" s="4" customFormat="1" hidden="1" spans="1:10">
      <c r="A17" s="8" t="s">
        <v>136</v>
      </c>
      <c r="B17" s="6">
        <v>44985</v>
      </c>
      <c r="C17" s="6">
        <v>44986</v>
      </c>
      <c r="D17" s="4">
        <v>327.6</v>
      </c>
      <c r="E17" s="4">
        <v>327.6</v>
      </c>
      <c r="F17" s="9" t="s">
        <v>137</v>
      </c>
      <c r="G17" s="4">
        <f t="shared" si="0"/>
        <v>0</v>
      </c>
      <c r="H17" s="4" t="str">
        <f t="shared" si="1"/>
        <v>，202302280844420069</v>
      </c>
      <c r="I17" s="4" t="e">
        <f>VLOOKUP(A17,HOP!A:U,21,0)</f>
        <v>#N/A</v>
      </c>
      <c r="J17" s="4">
        <v>2.28</v>
      </c>
    </row>
    <row r="18" s="4" customFormat="1" hidden="1" spans="1:10">
      <c r="A18" s="8" t="s">
        <v>138</v>
      </c>
      <c r="B18" s="6">
        <v>44985</v>
      </c>
      <c r="C18" s="6">
        <v>44986</v>
      </c>
      <c r="D18" s="4">
        <v>341.6</v>
      </c>
      <c r="E18" s="4">
        <v>341.6</v>
      </c>
      <c r="F18" s="9" t="s">
        <v>139</v>
      </c>
      <c r="G18" s="4">
        <f t="shared" si="0"/>
        <v>0</v>
      </c>
      <c r="H18" s="4" t="str">
        <f t="shared" si="1"/>
        <v>，202302280959410068</v>
      </c>
      <c r="I18" s="4" t="e">
        <f>VLOOKUP(A18,HOP!A:U,21,0)</f>
        <v>#N/A</v>
      </c>
      <c r="J18" s="4">
        <v>2.28</v>
      </c>
    </row>
    <row r="19" s="4" customFormat="1" hidden="1" spans="1:10">
      <c r="A19" s="8" t="s">
        <v>140</v>
      </c>
      <c r="B19" s="6">
        <v>44985</v>
      </c>
      <c r="C19" s="6">
        <v>44986</v>
      </c>
      <c r="D19" s="4">
        <v>327.6</v>
      </c>
      <c r="E19" s="4">
        <v>327.6</v>
      </c>
      <c r="F19" s="9" t="s">
        <v>141</v>
      </c>
      <c r="G19" s="4">
        <f t="shared" si="0"/>
        <v>0</v>
      </c>
      <c r="H19" s="4" t="str">
        <f t="shared" si="1"/>
        <v>，202302281033450025</v>
      </c>
      <c r="I19" s="4" t="e">
        <f>VLOOKUP(A19,HOP!A:U,21,0)</f>
        <v>#N/A</v>
      </c>
      <c r="J19" s="4">
        <v>2.28</v>
      </c>
    </row>
    <row r="20" s="4" customFormat="1" hidden="1" spans="1:9">
      <c r="A20" s="5">
        <v>999222959258321</v>
      </c>
      <c r="B20" s="6">
        <v>44985</v>
      </c>
      <c r="C20" s="6">
        <v>44986</v>
      </c>
      <c r="D20" s="4">
        <v>0</v>
      </c>
      <c r="E20" s="4" t="e">
        <f>VLOOKUP(A20,HOP!A:L,12,0)</f>
        <v>#N/A</v>
      </c>
      <c r="F20" s="4" t="e">
        <f>VLOOKUP(A20,HOP!A:C,3,0)</f>
        <v>#N/A</v>
      </c>
      <c r="G20" s="4" t="e">
        <f t="shared" si="0"/>
        <v>#N/A</v>
      </c>
      <c r="H20" s="4" t="e">
        <f t="shared" si="1"/>
        <v>#N/A</v>
      </c>
      <c r="I20" s="4" t="e">
        <f>VLOOKUP(A20,HOP!A:U,21,0)</f>
        <v>#N/A</v>
      </c>
    </row>
    <row r="21" s="4" customFormat="1" hidden="1" spans="1:10">
      <c r="A21" s="8" t="s">
        <v>142</v>
      </c>
      <c r="B21" s="6">
        <v>44985</v>
      </c>
      <c r="C21" s="6">
        <v>44986</v>
      </c>
      <c r="D21" s="4">
        <v>641.2</v>
      </c>
      <c r="E21" s="4">
        <v>641.2</v>
      </c>
      <c r="F21" s="9" t="s">
        <v>143</v>
      </c>
      <c r="G21" s="4">
        <f t="shared" si="0"/>
        <v>0</v>
      </c>
      <c r="H21" s="4" t="str">
        <f t="shared" si="1"/>
        <v>，202302281222510068</v>
      </c>
      <c r="I21" s="4" t="e">
        <f>VLOOKUP(A21,HOP!A:U,21,0)</f>
        <v>#N/A</v>
      </c>
      <c r="J21" s="4">
        <v>2.28</v>
      </c>
    </row>
    <row r="22" s="4" customFormat="1" spans="1:9">
      <c r="A22" s="5">
        <v>999222961590583</v>
      </c>
      <c r="B22" s="6">
        <v>44985</v>
      </c>
      <c r="C22" s="6">
        <v>44986</v>
      </c>
      <c r="D22" s="4">
        <v>1212</v>
      </c>
      <c r="E22" s="4" t="str">
        <f>VLOOKUP(A22,HOP!A:L,12,0)</f>
        <v>1212.00</v>
      </c>
      <c r="F22" s="4" t="str">
        <f>VLOOKUP(A22,HOP!A:C,3,0)</f>
        <v>3073849</v>
      </c>
      <c r="G22" s="4">
        <f t="shared" si="0"/>
        <v>0</v>
      </c>
      <c r="H22" s="4" t="str">
        <f t="shared" si="1"/>
        <v>，3073849</v>
      </c>
      <c r="I22" s="4" t="str">
        <f>VLOOKUP(A22,HOP!A:U,21,0)</f>
        <v>直连</v>
      </c>
    </row>
    <row r="23" s="4" customFormat="1" spans="1:9">
      <c r="A23" s="5">
        <v>999222961704272</v>
      </c>
      <c r="B23" s="6">
        <v>44985</v>
      </c>
      <c r="C23" s="6">
        <v>44986</v>
      </c>
      <c r="D23" s="4">
        <v>2141.2</v>
      </c>
      <c r="E23" s="4" t="str">
        <f>VLOOKUP(A23,HOP!A:L,12,0)</f>
        <v>2141.20</v>
      </c>
      <c r="F23" s="4" t="str">
        <f>VLOOKUP(A23,HOP!A:C,3,0)</f>
        <v>3073879</v>
      </c>
      <c r="G23" s="4">
        <f t="shared" si="0"/>
        <v>0</v>
      </c>
      <c r="H23" s="4" t="str">
        <f t="shared" si="1"/>
        <v>，3073879</v>
      </c>
      <c r="I23" s="4" t="str">
        <f>VLOOKUP(A23,HOP!A:U,21,0)</f>
        <v>直连</v>
      </c>
    </row>
    <row r="24" s="4" customFormat="1" hidden="1" spans="1:10">
      <c r="A24" s="8" t="s">
        <v>144</v>
      </c>
      <c r="B24" s="6">
        <v>44985</v>
      </c>
      <c r="C24" s="6">
        <v>44986</v>
      </c>
      <c r="D24" s="4">
        <v>343.5</v>
      </c>
      <c r="E24" s="4">
        <v>343.5</v>
      </c>
      <c r="F24" s="9" t="s">
        <v>145</v>
      </c>
      <c r="G24" s="4">
        <f t="shared" si="0"/>
        <v>0</v>
      </c>
      <c r="H24" s="4" t="str">
        <f t="shared" si="1"/>
        <v>，202302281617180071</v>
      </c>
      <c r="I24" s="4" t="e">
        <f>VLOOKUP(A24,HOP!A:U,21,0)</f>
        <v>#N/A</v>
      </c>
      <c r="J24" s="4">
        <v>2.28</v>
      </c>
    </row>
    <row r="25" s="4" customFormat="1" hidden="1" spans="1:9">
      <c r="A25" s="5">
        <v>999222963472799</v>
      </c>
      <c r="B25" s="6">
        <v>44985</v>
      </c>
      <c r="C25" s="6">
        <v>44986</v>
      </c>
      <c r="D25" s="4">
        <v>163.2</v>
      </c>
      <c r="E25" s="4" t="str">
        <f>VLOOKUP(A25,HOP!A:L,12,0)</f>
        <v>163.20</v>
      </c>
      <c r="F25" s="4" t="str">
        <f>VLOOKUP(A25,HOP!A:C,3,0)</f>
        <v>3074477</v>
      </c>
      <c r="G25" s="4">
        <f t="shared" si="0"/>
        <v>0</v>
      </c>
      <c r="H25" s="4" t="str">
        <f t="shared" si="1"/>
        <v>，3074477</v>
      </c>
      <c r="I25" s="4" t="str">
        <f>VLOOKUP(A25,HOP!A:U,21,0)</f>
        <v>直采</v>
      </c>
    </row>
    <row r="27" spans="4:4">
      <c r="D27" s="4">
        <f>SUM(D2:D26)</f>
        <v>13948.36</v>
      </c>
    </row>
    <row r="30" ht="15" customHeight="1" spans="1:4">
      <c r="A30" s="4" t="s">
        <v>146</v>
      </c>
      <c r="C30" s="4">
        <v>163.2</v>
      </c>
      <c r="D30" s="4">
        <v>185.83</v>
      </c>
    </row>
    <row r="31" spans="1:4">
      <c r="A31" s="4" t="s">
        <v>147</v>
      </c>
      <c r="C31" s="4">
        <v>7850.06</v>
      </c>
      <c r="D31" s="4">
        <v>8938.44</v>
      </c>
    </row>
    <row r="32" spans="1:4">
      <c r="A32" s="4" t="s">
        <v>148</v>
      </c>
      <c r="C32" s="4">
        <v>5935.1</v>
      </c>
      <c r="D32" s="4">
        <v>6757.98</v>
      </c>
    </row>
    <row r="33" spans="1:4">
      <c r="A33" s="4" t="s">
        <v>149</v>
      </c>
      <c r="C33" s="4">
        <f>SUBTOTAL(9,C30:C32)</f>
        <v>13948.36</v>
      </c>
      <c r="D33" s="4">
        <f>SUBTOTAL(9,D30:D32)</f>
        <v>15882.25</v>
      </c>
    </row>
    <row r="34" spans="1:1">
      <c r="A34" s="4" t="s">
        <v>150</v>
      </c>
    </row>
  </sheetData>
  <autoFilter ref="A1:XFD34">
    <filterColumn colId="3">
      <filters blank="1">
        <filter val="834.11"/>
        <filter val="1212"/>
        <filter val="360.57"/>
        <filter val="401.98"/>
        <filter val="163.2"/>
        <filter val="641.2"/>
        <filter val="655.2"/>
        <filter val="683.2"/>
        <filter val="2141.2"/>
        <filter val="343.5"/>
        <filter val="320.6"/>
        <filter val="327.6"/>
        <filter val="341.6"/>
        <filter val="982.8"/>
        <filter val="329"/>
        <filter val="635.29"/>
        <filter val="13948.36"/>
        <filter val="281.79"/>
        <filter val="1983.12"/>
      </filters>
    </filterColumn>
    <filterColumn colId="8">
      <filters blank="1">
        <filter val="直连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0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151</v>
      </c>
      <c r="B1" s="2" t="s">
        <v>152</v>
      </c>
      <c r="C1" s="2" t="s">
        <v>153</v>
      </c>
      <c r="D1" s="2" t="s">
        <v>154</v>
      </c>
      <c r="E1" s="2" t="s">
        <v>13</v>
      </c>
      <c r="F1" s="2" t="s">
        <v>5</v>
      </c>
      <c r="G1" s="2" t="s">
        <v>6</v>
      </c>
      <c r="H1" s="2" t="s">
        <v>155</v>
      </c>
      <c r="I1" s="2" t="s">
        <v>156</v>
      </c>
      <c r="J1" s="2" t="s">
        <v>157</v>
      </c>
      <c r="K1" s="2" t="s">
        <v>158</v>
      </c>
      <c r="L1" s="2" t="s">
        <v>159</v>
      </c>
      <c r="M1" s="2" t="s">
        <v>160</v>
      </c>
      <c r="N1" s="2" t="s">
        <v>161</v>
      </c>
      <c r="O1" s="2" t="s">
        <v>162</v>
      </c>
      <c r="P1" s="2" t="s">
        <v>163</v>
      </c>
      <c r="Q1" s="2" t="s">
        <v>164</v>
      </c>
      <c r="R1" s="2" t="s">
        <v>165</v>
      </c>
      <c r="S1" s="2" t="s">
        <v>166</v>
      </c>
      <c r="T1" s="2" t="s">
        <v>167</v>
      </c>
      <c r="U1" s="2" t="s">
        <v>168</v>
      </c>
      <c r="V1" s="2" t="s">
        <v>169</v>
      </c>
    </row>
    <row r="2" s="1" customFormat="1" spans="1:22">
      <c r="A2" s="3">
        <v>999222963472799</v>
      </c>
      <c r="B2" s="1" t="s">
        <v>170</v>
      </c>
      <c r="C2" s="1" t="s">
        <v>171</v>
      </c>
      <c r="D2" s="1" t="s">
        <v>172</v>
      </c>
      <c r="E2" s="1" t="s">
        <v>117</v>
      </c>
      <c r="F2" s="1" t="s">
        <v>170</v>
      </c>
      <c r="G2" s="1" t="s">
        <v>173</v>
      </c>
      <c r="H2" s="1" t="s">
        <v>174</v>
      </c>
      <c r="I2" s="1" t="s">
        <v>175</v>
      </c>
      <c r="J2" s="1" t="s">
        <v>176</v>
      </c>
      <c r="K2" s="1" t="s">
        <v>175</v>
      </c>
      <c r="L2" s="1" t="s">
        <v>175</v>
      </c>
      <c r="M2" s="1" t="s">
        <v>177</v>
      </c>
      <c r="N2" s="1" t="s">
        <v>177</v>
      </c>
      <c r="O2" s="1" t="s">
        <v>178</v>
      </c>
      <c r="P2" s="1" t="s">
        <v>179</v>
      </c>
      <c r="Q2" s="1" t="s">
        <v>180</v>
      </c>
      <c r="R2" s="1" t="s">
        <v>181</v>
      </c>
      <c r="S2" s="1" t="s">
        <v>182</v>
      </c>
      <c r="T2" s="1" t="s">
        <v>183</v>
      </c>
      <c r="U2" s="1" t="s">
        <v>184</v>
      </c>
      <c r="V2" s="1" t="s">
        <v>185</v>
      </c>
    </row>
    <row r="3" s="1" customFormat="1" spans="1:22">
      <c r="A3" s="3">
        <v>999222961704272</v>
      </c>
      <c r="B3" s="1" t="s">
        <v>170</v>
      </c>
      <c r="C3" s="1" t="s">
        <v>186</v>
      </c>
      <c r="D3" s="1" t="s">
        <v>187</v>
      </c>
      <c r="E3" s="1" t="s">
        <v>188</v>
      </c>
      <c r="F3" s="1" t="s">
        <v>170</v>
      </c>
      <c r="G3" s="1" t="s">
        <v>173</v>
      </c>
      <c r="H3" s="1" t="s">
        <v>174</v>
      </c>
      <c r="I3" s="1" t="s">
        <v>189</v>
      </c>
      <c r="J3" s="1" t="s">
        <v>176</v>
      </c>
      <c r="K3" s="1" t="s">
        <v>189</v>
      </c>
      <c r="L3" s="1" t="s">
        <v>189</v>
      </c>
      <c r="M3" s="1" t="s">
        <v>177</v>
      </c>
      <c r="N3" s="1" t="s">
        <v>177</v>
      </c>
      <c r="O3" s="1" t="s">
        <v>178</v>
      </c>
      <c r="P3" s="1" t="s">
        <v>179</v>
      </c>
      <c r="Q3" s="1" t="s">
        <v>180</v>
      </c>
      <c r="R3" s="1" t="s">
        <v>190</v>
      </c>
      <c r="S3" s="1" t="s">
        <v>182</v>
      </c>
      <c r="T3" s="1" t="s">
        <v>183</v>
      </c>
      <c r="U3" s="1" t="s">
        <v>191</v>
      </c>
      <c r="V3" s="1" t="s">
        <v>185</v>
      </c>
    </row>
    <row r="4" s="1" customFormat="1" spans="1:22">
      <c r="A4" s="3">
        <v>999222961590583</v>
      </c>
      <c r="B4" s="1" t="s">
        <v>170</v>
      </c>
      <c r="C4" s="1" t="s">
        <v>192</v>
      </c>
      <c r="D4" s="1" t="s">
        <v>193</v>
      </c>
      <c r="E4" s="1" t="s">
        <v>102</v>
      </c>
      <c r="F4" s="1" t="s">
        <v>170</v>
      </c>
      <c r="G4" s="1" t="s">
        <v>173</v>
      </c>
      <c r="H4" s="1" t="s">
        <v>174</v>
      </c>
      <c r="I4" s="1" t="s">
        <v>194</v>
      </c>
      <c r="J4" s="1" t="s">
        <v>176</v>
      </c>
      <c r="K4" s="1" t="s">
        <v>194</v>
      </c>
      <c r="L4" s="1" t="s">
        <v>194</v>
      </c>
      <c r="M4" s="1" t="s">
        <v>177</v>
      </c>
      <c r="N4" s="1" t="s">
        <v>177</v>
      </c>
      <c r="O4" s="1" t="s">
        <v>178</v>
      </c>
      <c r="P4" s="1" t="s">
        <v>179</v>
      </c>
      <c r="Q4" s="1" t="s">
        <v>180</v>
      </c>
      <c r="R4" s="1" t="s">
        <v>195</v>
      </c>
      <c r="S4" s="1" t="s">
        <v>182</v>
      </c>
      <c r="T4" s="1" t="s">
        <v>183</v>
      </c>
      <c r="U4" s="1" t="s">
        <v>191</v>
      </c>
      <c r="V4" s="1" t="s">
        <v>185</v>
      </c>
    </row>
    <row r="5" s="1" customFormat="1" spans="1:22">
      <c r="A5" s="3">
        <v>999222954441462</v>
      </c>
      <c r="B5" s="1" t="s">
        <v>196</v>
      </c>
      <c r="C5" s="1" t="s">
        <v>197</v>
      </c>
      <c r="D5" s="1" t="s">
        <v>198</v>
      </c>
      <c r="E5" s="1" t="s">
        <v>79</v>
      </c>
      <c r="F5" s="1" t="s">
        <v>170</v>
      </c>
      <c r="G5" s="1" t="s">
        <v>173</v>
      </c>
      <c r="H5" s="1" t="s">
        <v>174</v>
      </c>
      <c r="I5" s="1" t="s">
        <v>199</v>
      </c>
      <c r="J5" s="1" t="s">
        <v>176</v>
      </c>
      <c r="K5" s="1" t="s">
        <v>199</v>
      </c>
      <c r="L5" s="1" t="s">
        <v>199</v>
      </c>
      <c r="M5" s="1" t="s">
        <v>177</v>
      </c>
      <c r="N5" s="1" t="s">
        <v>177</v>
      </c>
      <c r="O5" s="1" t="s">
        <v>178</v>
      </c>
      <c r="P5" s="1" t="s">
        <v>179</v>
      </c>
      <c r="Q5" s="1" t="s">
        <v>180</v>
      </c>
      <c r="R5" s="1" t="s">
        <v>200</v>
      </c>
      <c r="S5" s="1" t="s">
        <v>182</v>
      </c>
      <c r="T5" s="1" t="s">
        <v>183</v>
      </c>
      <c r="U5" s="1" t="s">
        <v>191</v>
      </c>
      <c r="V5" s="1" t="s">
        <v>185</v>
      </c>
    </row>
    <row r="6" s="1" customFormat="1" spans="1:22">
      <c r="A6" s="3">
        <v>999222940365104</v>
      </c>
      <c r="B6" s="1" t="s">
        <v>201</v>
      </c>
      <c r="C6" s="1" t="s">
        <v>202</v>
      </c>
      <c r="D6" s="1" t="s">
        <v>203</v>
      </c>
      <c r="E6" s="1" t="s">
        <v>61</v>
      </c>
      <c r="F6" s="1" t="s">
        <v>170</v>
      </c>
      <c r="G6" s="1" t="s">
        <v>173</v>
      </c>
      <c r="H6" s="1" t="s">
        <v>174</v>
      </c>
      <c r="I6" s="1" t="s">
        <v>204</v>
      </c>
      <c r="J6" s="1" t="s">
        <v>176</v>
      </c>
      <c r="K6" s="1" t="s">
        <v>204</v>
      </c>
      <c r="L6" s="1" t="s">
        <v>204</v>
      </c>
      <c r="M6" s="1" t="s">
        <v>177</v>
      </c>
      <c r="N6" s="1" t="s">
        <v>177</v>
      </c>
      <c r="O6" s="1" t="s">
        <v>178</v>
      </c>
      <c r="P6" s="1" t="s">
        <v>179</v>
      </c>
      <c r="Q6" s="1" t="s">
        <v>180</v>
      </c>
      <c r="R6" s="1" t="s">
        <v>205</v>
      </c>
      <c r="S6" s="1" t="s">
        <v>182</v>
      </c>
      <c r="T6" s="1" t="s">
        <v>183</v>
      </c>
      <c r="U6" s="1" t="s">
        <v>191</v>
      </c>
      <c r="V6" s="1" t="s">
        <v>185</v>
      </c>
    </row>
    <row r="7" s="1" customFormat="1" spans="1:22">
      <c r="A7" s="3">
        <v>999222922224654</v>
      </c>
      <c r="B7" s="1" t="s">
        <v>206</v>
      </c>
      <c r="C7" s="1" t="s">
        <v>207</v>
      </c>
      <c r="D7" s="1" t="s">
        <v>208</v>
      </c>
      <c r="E7" s="1" t="s">
        <v>209</v>
      </c>
      <c r="F7" s="1" t="s">
        <v>170</v>
      </c>
      <c r="G7" s="1" t="s">
        <v>173</v>
      </c>
      <c r="H7" s="1" t="s">
        <v>174</v>
      </c>
      <c r="I7" s="1" t="s">
        <v>210</v>
      </c>
      <c r="J7" s="1" t="s">
        <v>176</v>
      </c>
      <c r="K7" s="1" t="s">
        <v>210</v>
      </c>
      <c r="L7" s="1" t="s">
        <v>210</v>
      </c>
      <c r="M7" s="1" t="s">
        <v>177</v>
      </c>
      <c r="N7" s="1" t="s">
        <v>177</v>
      </c>
      <c r="O7" s="1" t="s">
        <v>178</v>
      </c>
      <c r="P7" s="1" t="s">
        <v>179</v>
      </c>
      <c r="Q7" s="1" t="s">
        <v>180</v>
      </c>
      <c r="R7" s="1" t="s">
        <v>211</v>
      </c>
      <c r="S7" s="1" t="s">
        <v>182</v>
      </c>
      <c r="T7" s="1" t="s">
        <v>183</v>
      </c>
      <c r="U7" s="1" t="s">
        <v>191</v>
      </c>
      <c r="V7" s="1" t="s">
        <v>185</v>
      </c>
    </row>
    <row r="8" s="1" customFormat="1" spans="1:22">
      <c r="A8" s="3">
        <v>999222895398026</v>
      </c>
      <c r="B8" s="1" t="s">
        <v>212</v>
      </c>
      <c r="C8" s="1" t="s">
        <v>213</v>
      </c>
      <c r="D8" s="1" t="s">
        <v>203</v>
      </c>
      <c r="E8" s="1" t="s">
        <v>45</v>
      </c>
      <c r="F8" s="1" t="s">
        <v>170</v>
      </c>
      <c r="G8" s="1" t="s">
        <v>173</v>
      </c>
      <c r="H8" s="1" t="s">
        <v>174</v>
      </c>
      <c r="I8" s="1" t="s">
        <v>214</v>
      </c>
      <c r="J8" s="1" t="s">
        <v>176</v>
      </c>
      <c r="K8" s="1" t="s">
        <v>214</v>
      </c>
      <c r="L8" s="1" t="s">
        <v>214</v>
      </c>
      <c r="M8" s="1" t="s">
        <v>177</v>
      </c>
      <c r="N8" s="1" t="s">
        <v>177</v>
      </c>
      <c r="O8" s="1" t="s">
        <v>178</v>
      </c>
      <c r="P8" s="1" t="s">
        <v>179</v>
      </c>
      <c r="Q8" s="1" t="s">
        <v>180</v>
      </c>
      <c r="R8" s="1" t="s">
        <v>215</v>
      </c>
      <c r="S8" s="1" t="s">
        <v>182</v>
      </c>
      <c r="T8" s="1" t="s">
        <v>183</v>
      </c>
      <c r="U8" s="1" t="s">
        <v>191</v>
      </c>
      <c r="V8" s="1" t="s">
        <v>185</v>
      </c>
    </row>
    <row r="9" s="1" customFormat="1" spans="1:22">
      <c r="A9" s="3">
        <v>999222890790883</v>
      </c>
      <c r="B9" s="1" t="s">
        <v>212</v>
      </c>
      <c r="C9" s="1" t="s">
        <v>216</v>
      </c>
      <c r="D9" s="1" t="s">
        <v>203</v>
      </c>
      <c r="E9" s="1" t="s">
        <v>40</v>
      </c>
      <c r="F9" s="1" t="s">
        <v>196</v>
      </c>
      <c r="G9" s="1" t="s">
        <v>173</v>
      </c>
      <c r="H9" s="1" t="s">
        <v>174</v>
      </c>
      <c r="I9" s="1" t="s">
        <v>217</v>
      </c>
      <c r="J9" s="1" t="s">
        <v>176</v>
      </c>
      <c r="K9" s="1" t="s">
        <v>217</v>
      </c>
      <c r="L9" s="1" t="s">
        <v>217</v>
      </c>
      <c r="M9" s="1" t="s">
        <v>177</v>
      </c>
      <c r="N9" s="1" t="s">
        <v>177</v>
      </c>
      <c r="O9" s="1" t="s">
        <v>178</v>
      </c>
      <c r="P9" s="1" t="s">
        <v>179</v>
      </c>
      <c r="Q9" s="1" t="s">
        <v>180</v>
      </c>
      <c r="R9" s="1" t="s">
        <v>218</v>
      </c>
      <c r="S9" s="1" t="s">
        <v>182</v>
      </c>
      <c r="T9" s="1" t="s">
        <v>183</v>
      </c>
      <c r="U9" s="1" t="s">
        <v>191</v>
      </c>
      <c r="V9" s="1" t="s">
        <v>185</v>
      </c>
    </row>
    <row r="10" s="1" customFormat="1" spans="1:22">
      <c r="A10" s="3">
        <v>999222865917301</v>
      </c>
      <c r="B10" s="1" t="s">
        <v>219</v>
      </c>
      <c r="C10" s="1" t="s">
        <v>220</v>
      </c>
      <c r="D10" s="1" t="s">
        <v>221</v>
      </c>
      <c r="E10" s="1" t="s">
        <v>222</v>
      </c>
      <c r="F10" s="1" t="s">
        <v>196</v>
      </c>
      <c r="G10" s="1" t="s">
        <v>173</v>
      </c>
      <c r="H10" s="1" t="s">
        <v>174</v>
      </c>
      <c r="I10" s="1" t="s">
        <v>223</v>
      </c>
      <c r="J10" s="1" t="s">
        <v>176</v>
      </c>
      <c r="K10" s="1" t="s">
        <v>223</v>
      </c>
      <c r="L10" s="1" t="s">
        <v>223</v>
      </c>
      <c r="M10" s="1" t="s">
        <v>177</v>
      </c>
      <c r="N10" s="1" t="s">
        <v>177</v>
      </c>
      <c r="O10" s="1" t="s">
        <v>178</v>
      </c>
      <c r="P10" s="1" t="s">
        <v>179</v>
      </c>
      <c r="Q10" s="1" t="s">
        <v>180</v>
      </c>
      <c r="R10" s="1" t="s">
        <v>224</v>
      </c>
      <c r="S10" s="1" t="s">
        <v>182</v>
      </c>
      <c r="T10" s="1" t="s">
        <v>183</v>
      </c>
      <c r="U10" s="1" t="s">
        <v>191</v>
      </c>
      <c r="V10" s="1" t="s">
        <v>185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2023-03-16T02:42:33Z</dcterms:created>
  <dcterms:modified xsi:type="dcterms:W3CDTF">2023-03-16T03:03:41Z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B5A352544BFC408B8F55E312A9F2AA8C</vt:lpwstr>
  </property>
  <property fmtid="{D5CDD505-2E9C-101B-9397-08002B2CF9AE}" pid="3" name="KSOProductBuildVer">
    <vt:lpwstr>2052-11.1.0.13703</vt:lpwstr>
  </property>
</Properties>
</file>