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<sst xmlns="http://schemas.openxmlformats.org/spreadsheetml/2006/main" count="541" uniqueCount="209">
  <si>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</si>
  <si>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</si>
  <si>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</si>
  <si>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</si>
  <si>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</si>
  <si>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</si>
  <si>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</si>
  <si>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</si>
  <si>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</si>
  <si>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</si>
  <si>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</si>
  <si>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</si>
  <si>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</si>
  <si>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</si>
  <si>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</si>
  <si>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</si>
  <si>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</si>
  <si>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</si>
  <si>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</si>
  <si>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</si>
  <si>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</si>
  <si>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</si>
  <si>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</si>
  <si>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</si>
  <si>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</si>
  <si>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999222746271536	</t>
  </si>
  <si>
    <t>Ctrip</t>
  </si>
  <si>
    <t>正常</t>
  </si>
  <si>
    <t>[洛阳]全季酒店(洛阳龙门站店)(93870819)</t>
  </si>
  <si>
    <t>高级大床房&lt;至多8间&gt;&lt;2人入住&gt;</t>
  </si>
  <si>
    <t>CNY</t>
  </si>
  <si>
    <t>高金山</t>
  </si>
  <si>
    <t>CA13744230316CNY</t>
  </si>
  <si>
    <t>未提现</t>
  </si>
  <si>
    <t>携程开票</t>
  </si>
  <si>
    <t xml:space="preserve">3033046	</t>
  </si>
  <si>
    <t xml:space="preserve">R8000152109188808001	</t>
  </si>
  <si>
    <t xml:space="preserve">999222907430034	</t>
  </si>
  <si>
    <t>[高雄]高雄河堤美学商旅(The Riverside Hotel Esthetics)(80941583)</t>
  </si>
  <si>
    <t>标准双床间&lt;至多8间&gt;&lt;2人入住&gt;&lt;早餐&gt;</t>
  </si>
  <si>
    <t>huang/miao dan,huang/miao dan</t>
  </si>
  <si>
    <t xml:space="preserve">3060999	</t>
  </si>
  <si>
    <t xml:space="preserve">	</t>
  </si>
  <si>
    <t>取消</t>
  </si>
  <si>
    <t xml:space="preserve">999222922399474	</t>
  </si>
  <si>
    <t>[北京]汉庭酒店(北京鼓楼店)(80251050)</t>
  </si>
  <si>
    <t>大床房&lt;至多8间&gt;&lt;2人入住&gt;</t>
  </si>
  <si>
    <t>张杰</t>
  </si>
  <si>
    <t xml:space="preserve">3064217	</t>
  </si>
  <si>
    <t xml:space="preserve">R1000092109982551001	</t>
  </si>
  <si>
    <t xml:space="preserve">999222938008278	</t>
  </si>
  <si>
    <t>[芒市]雅斯特国际酒店(芒市机场店)(94908566)</t>
  </si>
  <si>
    <t>高级大床房&lt;至多8间&gt;&lt;90天内可预订&gt;&lt;2人入住&gt;&lt;早餐&gt;</t>
  </si>
  <si>
    <t>张艺潇</t>
  </si>
  <si>
    <t xml:space="preserve">3066953	</t>
  </si>
  <si>
    <t xml:space="preserve">报客人姓名办理入住	</t>
  </si>
  <si>
    <t xml:space="preserve">999222947592008	</t>
  </si>
  <si>
    <t>[高雄]富驿商旅-高雄中华路馆(FX INN Kaohsiung)(80941628)</t>
  </si>
  <si>
    <t>时尚双床房&lt;至多8间&gt;&lt;2人入住&gt;</t>
  </si>
  <si>
    <t>FUNG/CHAU KIE ANDY,FUNG/CHAU KIE ANDY</t>
  </si>
  <si>
    <t xml:space="preserve">3069543	</t>
  </si>
  <si>
    <t xml:space="preserve">999222958463533	</t>
  </si>
  <si>
    <t>[昆明]格盟酒店（昆明新迎新城穿金路地铁站）(94910811)</t>
  </si>
  <si>
    <t>大床房&lt;至多8间&gt;&lt;90天内可预订&gt;&lt;2人入住&gt;</t>
  </si>
  <si>
    <t>王双龙</t>
  </si>
  <si>
    <t xml:space="preserve">3072912	</t>
  </si>
  <si>
    <t xml:space="preserve">(GRT)83548254;	</t>
  </si>
  <si>
    <t xml:space="preserve">999222958844249	</t>
  </si>
  <si>
    <t>[万年]格林联盟酒店(万年店)(77141900)</t>
  </si>
  <si>
    <t>商务大床房&lt;至多8间&gt;&lt;2人入住&gt;</t>
  </si>
  <si>
    <t>周建华</t>
  </si>
  <si>
    <t xml:space="preserve">3073010	</t>
  </si>
  <si>
    <t xml:space="preserve">(GRT)83549335;	</t>
  </si>
  <si>
    <t xml:space="preserve">999222959152237	</t>
  </si>
  <si>
    <t>[杭州]杭州和达希尔顿逸林酒店(81209969)</t>
  </si>
  <si>
    <t>逸林双床房&lt;至多8间&gt;&lt;2人入住&gt;&lt;早餐&gt;</t>
  </si>
  <si>
    <t>刁永智</t>
  </si>
  <si>
    <t xml:space="preserve">3073095	</t>
  </si>
  <si>
    <t xml:space="preserve">999222963517918	</t>
  </si>
  <si>
    <t>[无锡]无锡君乐酒店(83901910)</t>
  </si>
  <si>
    <t>高级双床房&lt;至多8间&gt;&lt;2人入住&gt;</t>
  </si>
  <si>
    <t>陈龙胜</t>
  </si>
  <si>
    <t xml:space="preserve">3074491	</t>
  </si>
  <si>
    <t xml:space="preserve">999222963642356	</t>
  </si>
  <si>
    <t>[抚州]格林豪泰酒店(抚州赣东汽车城店）(92484556)</t>
  </si>
  <si>
    <t>景观大床房&lt;至多8间&gt;&lt;2人入住&gt;</t>
  </si>
  <si>
    <t>周俊辉</t>
  </si>
  <si>
    <t xml:space="preserve">3074532	</t>
  </si>
  <si>
    <t xml:space="preserve">(GRT)83565808;	</t>
  </si>
  <si>
    <t xml:space="preserve">999222964184743	</t>
  </si>
  <si>
    <t>姚冰</t>
  </si>
  <si>
    <t xml:space="preserve">3074681	</t>
  </si>
  <si>
    <t xml:space="preserve">999222965081454	</t>
  </si>
  <si>
    <t>[滁州]格林豪泰智选酒店(滁州万达广场店)(80247776)</t>
  </si>
  <si>
    <t>黎明</t>
  </si>
  <si>
    <t xml:space="preserve">3074943	</t>
  </si>
  <si>
    <t xml:space="preserve">(GRT)83571670;	</t>
  </si>
  <si>
    <t xml:space="preserve">999222965211742	</t>
  </si>
  <si>
    <t>[东莞]东莞银丰花园酒店(93870782)</t>
  </si>
  <si>
    <t>特惠房&lt;至多8间&gt;&lt;2人入住&gt;</t>
  </si>
  <si>
    <t>何靓妍</t>
  </si>
  <si>
    <t xml:space="preserve">3074985	</t>
  </si>
  <si>
    <t xml:space="preserve">Acknowledged	</t>
  </si>
  <si>
    <t xml:space="preserve">999222965504990	</t>
  </si>
  <si>
    <t>[佛山]佛山华夏明珠大酒店(76256570)</t>
  </si>
  <si>
    <t>豪华大床房&lt;至多8间&gt;&lt;2人入住&gt;</t>
  </si>
  <si>
    <t>潘霞</t>
  </si>
  <si>
    <t xml:space="preserve">3075075	</t>
  </si>
  <si>
    <t xml:space="preserve">379073	</t>
  </si>
  <si>
    <t xml:space="preserve">999222966750124	</t>
  </si>
  <si>
    <t>[台东]鲔鱼家族饭店-台东馆(Fish Hotel -Taitung)(81210508)</t>
  </si>
  <si>
    <t>豪华双人房&lt;至多8间&gt;&lt;2人入住&gt;</t>
  </si>
  <si>
    <t>CHOU/CHENG-CHUN,CHOU/CHENG-CHUN</t>
  </si>
  <si>
    <t xml:space="preserve">3075474	</t>
  </si>
  <si>
    <t>，</t>
  </si>
  <si>
    <t>4825 CNY</t>
  </si>
  <si>
    <t>A230316104028481</t>
  </si>
  <si>
    <t>总计：4825元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</si>
  <si>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</si>
  <si>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</si>
  <si>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</si>
  <si>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</si>
  <si>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</si>
  <si>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</si>
  <si>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</si>
  <si>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</si>
  <si>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</si>
  <si>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</si>
  <si>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</si>
  <si>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</si>
  <si>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</si>
  <si>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</si>
  <si>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</si>
  <si>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</si>
  <si>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</si>
  <si>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</si>
  <si>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</si>
  <si>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</si>
  <si>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3074943</t>
  </si>
  <si>
    <t>格林豪泰智选酒店(滁州万达广场店)</t>
  </si>
  <si>
    <t>2023-03-01</t>
  </si>
  <si>
    <t>退房日月结</t>
  </si>
  <si>
    <t>152.00</t>
  </si>
  <si>
    <t>RMB</t>
  </si>
  <si>
    <t>0</t>
  </si>
  <si>
    <t>0.00</t>
  </si>
  <si>
    <t>携程汇登国内直连</t>
  </si>
  <si>
    <t>01.011264</t>
  </si>
  <si>
    <t>2023-02-28 19:13:31</t>
  </si>
  <si>
    <t>否</t>
  </si>
  <si>
    <t>广州汇登信息科技有限公司</t>
  </si>
  <si>
    <t>直连</t>
  </si>
  <si>
    <t>中国</t>
  </si>
  <si>
    <t>3074681</t>
  </si>
  <si>
    <t>无锡君乐酒店</t>
  </si>
  <si>
    <t>254.00</t>
  </si>
  <si>
    <t>2023-02-28 17:57:43</t>
  </si>
  <si>
    <t>3074532</t>
  </si>
  <si>
    <t>格林豪泰酒店(抚州赣东汽车城店）</t>
  </si>
  <si>
    <t>177.00</t>
  </si>
  <si>
    <t>2023-02-28 17:15:56</t>
  </si>
  <si>
    <t>3074491</t>
  </si>
  <si>
    <t>2023-02-28 17:05:33</t>
  </si>
  <si>
    <t>3075075</t>
  </si>
  <si>
    <t>佛山华夏明珠大酒店</t>
  </si>
  <si>
    <t>387.00</t>
  </si>
  <si>
    <t>2023-02-28 19:50:47</t>
  </si>
  <si>
    <t>3075474</t>
  </si>
  <si>
    <t>鲔鱼家族饭店-台东馆</t>
  </si>
  <si>
    <t>CHOU CHENG-CHUN,CHOU CHENG-CHUN</t>
  </si>
  <si>
    <t>312.00</t>
  </si>
  <si>
    <t>2023-02-28 21:29:59</t>
  </si>
  <si>
    <t>3074985</t>
  </si>
  <si>
    <t>东莞银丰花园酒店</t>
  </si>
  <si>
    <t>188.00</t>
  </si>
  <si>
    <t>2023-02-28 19:24:54</t>
  </si>
  <si>
    <t>3073095</t>
  </si>
  <si>
    <t>杭州和达希尔顿逸林酒店</t>
  </si>
  <si>
    <t>733.00</t>
  </si>
  <si>
    <t>2023-02-28 10:17:06</t>
  </si>
  <si>
    <t>3073010</t>
  </si>
  <si>
    <t>格林联盟酒店(万年店)</t>
  </si>
  <si>
    <t>151.00</t>
  </si>
  <si>
    <t>2023-02-28 09:38:56</t>
  </si>
  <si>
    <t>2023-02-24</t>
  </si>
  <si>
    <t>3064217</t>
  </si>
  <si>
    <t>汉庭酒店(北京鼓楼店)</t>
  </si>
  <si>
    <t>412.00</t>
  </si>
  <si>
    <t>2023-02-24 22:42:32</t>
  </si>
  <si>
    <t>3072912</t>
  </si>
  <si>
    <t>格盟酒店（昆明新迎新城穿金路地铁站）</t>
  </si>
  <si>
    <t>180.00</t>
  </si>
  <si>
    <t>2023-02-28 08:47:45</t>
  </si>
  <si>
    <t>2023-02-26</t>
  </si>
  <si>
    <t>3066953</t>
  </si>
  <si>
    <t>雅斯特国际酒店(芒市机场店)</t>
  </si>
  <si>
    <t>2023-02-27</t>
  </si>
  <si>
    <t>592.00</t>
  </si>
  <si>
    <t>2023-02-26 03:16:17</t>
  </si>
  <si>
    <t>3069543</t>
  </si>
  <si>
    <t>富驿商旅-高雄中华路馆</t>
  </si>
  <si>
    <t>FUNG CHAU KIE ANDY,FUNG CHAU KIE ANDY</t>
  </si>
  <si>
    <t>216.00</t>
  </si>
  <si>
    <t>2023-02-27 07:24:05</t>
  </si>
  <si>
    <t>2023-02-15</t>
  </si>
  <si>
    <t>3033046</t>
  </si>
  <si>
    <t>全季酒店(洛阳龙门站店)</t>
  </si>
  <si>
    <t>816.99</t>
  </si>
  <si>
    <t>2023-02-15 18:13:30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</si>
</sst>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44983</v>
      </c>
      <c r="G2" s="6">
        <v>44986</v>
      </c>
      <c r="H2" s="4">
        <v>1</v>
      </c>
      <c r="I2" s="4">
        <v>3</v>
      </c>
      <c r="J2" s="4">
        <v>3</v>
      </c>
      <c r="K2" s="4" t="s">
        <v>30</v>
      </c>
      <c r="L2" s="4">
        <v>817</v>
      </c>
      <c r="M2" s="4">
        <v>817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</v>
      </c>
      <c r="S2" s="6">
        <v>45001</v>
      </c>
      <c r="T2" s="4" t="s">
        <v>34</v>
      </c>
      <c r="U2" s="4">
        <v>817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44985</v>
      </c>
      <c r="G3" s="6">
        <v>44986</v>
      </c>
      <c r="H3" s="4">
        <v>1</v>
      </c>
      <c r="I3" s="4">
        <v>1</v>
      </c>
      <c r="J3" s="4">
        <v>1</v>
      </c>
      <c r="K3" s="4" t="s">
        <v>30</v>
      </c>
      <c r="L3" s="4">
        <v>330</v>
      </c>
      <c r="M3" s="4">
        <v>330</v>
      </c>
      <c r="N3" s="4" t="s">
        <v>40</v>
      </c>
      <c r="O3" s="4" t="s">
        <v>32</v>
      </c>
      <c r="P3" s="4" t="s">
        <v>33</v>
      </c>
      <c r="Q3" s="4">
        <v>0</v>
      </c>
      <c r="R3" s="7">
        <v>44981</v>
      </c>
      <c r="S3" s="6">
        <v>45001</v>
      </c>
      <c r="T3" s="4" t="s">
        <v>34</v>
      </c>
      <c r="U3" s="4">
        <v>330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44985</v>
      </c>
      <c r="G4" s="6">
        <v>44986</v>
      </c>
      <c r="H4" s="4">
        <v>1</v>
      </c>
      <c r="I4" s="4">
        <v>1</v>
      </c>
      <c r="J4" s="4">
        <v>1</v>
      </c>
      <c r="K4" s="4" t="s">
        <v>30</v>
      </c>
      <c r="L4" s="4">
        <v>-330</v>
      </c>
      <c r="M4" s="4">
        <v>-330</v>
      </c>
      <c r="N4" s="4" t="s">
        <v>40</v>
      </c>
      <c r="O4" s="4" t="s">
        <v>32</v>
      </c>
      <c r="P4" s="4" t="s">
        <v>33</v>
      </c>
      <c r="Q4" s="4">
        <v>0</v>
      </c>
      <c r="R4" s="7">
        <v>44981</v>
      </c>
      <c r="S4" s="6">
        <v>45001</v>
      </c>
      <c r="T4" s="4" t="s">
        <v>34</v>
      </c>
      <c r="U4" s="4">
        <v>-330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44985</v>
      </c>
      <c r="G5" s="6">
        <v>44986</v>
      </c>
      <c r="H5" s="4">
        <v>1</v>
      </c>
      <c r="I5" s="4">
        <v>1</v>
      </c>
      <c r="J5" s="4">
        <v>1</v>
      </c>
      <c r="K5" s="4" t="s">
        <v>30</v>
      </c>
      <c r="L5" s="4">
        <v>412</v>
      </c>
      <c r="M5" s="4">
        <v>412</v>
      </c>
      <c r="N5" s="4" t="s">
        <v>47</v>
      </c>
      <c r="O5" s="4" t="s">
        <v>32</v>
      </c>
      <c r="P5" s="4" t="s">
        <v>33</v>
      </c>
      <c r="Q5" s="4">
        <v>0</v>
      </c>
      <c r="R5" s="7">
        <v>44981</v>
      </c>
      <c r="S5" s="6">
        <v>45001</v>
      </c>
      <c r="T5" s="4" t="s">
        <v>34</v>
      </c>
      <c r="U5" s="4">
        <v>412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44984</v>
      </c>
      <c r="G6" s="6">
        <v>44986</v>
      </c>
      <c r="H6" s="4">
        <v>1</v>
      </c>
      <c r="I6" s="4">
        <v>2</v>
      </c>
      <c r="J6" s="4">
        <v>2</v>
      </c>
      <c r="K6" s="4" t="s">
        <v>30</v>
      </c>
      <c r="L6" s="4">
        <v>592</v>
      </c>
      <c r="M6" s="4">
        <v>592</v>
      </c>
      <c r="N6" s="4" t="s">
        <v>53</v>
      </c>
      <c r="O6" s="4" t="s">
        <v>32</v>
      </c>
      <c r="P6" s="4" t="s">
        <v>33</v>
      </c>
      <c r="Q6" s="4">
        <v>0</v>
      </c>
      <c r="R6" s="7">
        <v>44983</v>
      </c>
      <c r="S6" s="6">
        <v>45001</v>
      </c>
      <c r="T6" s="4" t="s">
        <v>34</v>
      </c>
      <c r="U6" s="4">
        <v>592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44985</v>
      </c>
      <c r="G7" s="6">
        <v>44986</v>
      </c>
      <c r="H7" s="4">
        <v>1</v>
      </c>
      <c r="I7" s="4">
        <v>1</v>
      </c>
      <c r="J7" s="4">
        <v>1</v>
      </c>
      <c r="K7" s="4" t="s">
        <v>30</v>
      </c>
      <c r="L7" s="4">
        <v>216</v>
      </c>
      <c r="M7" s="4">
        <v>216</v>
      </c>
      <c r="N7" s="4" t="s">
        <v>59</v>
      </c>
      <c r="O7" s="4" t="s">
        <v>32</v>
      </c>
      <c r="P7" s="4" t="s">
        <v>33</v>
      </c>
      <c r="Q7" s="4">
        <v>0</v>
      </c>
      <c r="R7" s="7">
        <v>44984</v>
      </c>
      <c r="S7" s="6">
        <v>45001</v>
      </c>
      <c r="T7" s="4" t="s">
        <v>34</v>
      </c>
      <c r="U7" s="4">
        <v>216</v>
      </c>
      <c r="V7" s="4">
        <v>0</v>
      </c>
      <c r="W7" s="4">
        <v>0</v>
      </c>
      <c r="X7" s="4" t="s">
        <v>60</v>
      </c>
      <c r="Y7" s="4" t="s">
        <v>42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44985</v>
      </c>
      <c r="G8" s="6">
        <v>44986</v>
      </c>
      <c r="H8" s="4">
        <v>1</v>
      </c>
      <c r="I8" s="4">
        <v>1</v>
      </c>
      <c r="J8" s="4">
        <v>1</v>
      </c>
      <c r="K8" s="4" t="s">
        <v>30</v>
      </c>
      <c r="L8" s="4">
        <v>180</v>
      </c>
      <c r="M8" s="4">
        <v>180</v>
      </c>
      <c r="N8" s="4" t="s">
        <v>64</v>
      </c>
      <c r="O8" s="4" t="s">
        <v>32</v>
      </c>
      <c r="P8" s="4" t="s">
        <v>33</v>
      </c>
      <c r="Q8" s="4">
        <v>0</v>
      </c>
      <c r="R8" s="7">
        <v>44985</v>
      </c>
      <c r="S8" s="6">
        <v>45001</v>
      </c>
      <c r="T8" s="4" t="s">
        <v>34</v>
      </c>
      <c r="U8" s="4">
        <v>180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44985</v>
      </c>
      <c r="G9" s="6">
        <v>44986</v>
      </c>
      <c r="H9" s="4">
        <v>1</v>
      </c>
      <c r="I9" s="4">
        <v>1</v>
      </c>
      <c r="J9" s="4">
        <v>1</v>
      </c>
      <c r="K9" s="4" t="s">
        <v>30</v>
      </c>
      <c r="L9" s="4">
        <v>151</v>
      </c>
      <c r="M9" s="4">
        <v>151</v>
      </c>
      <c r="N9" s="4" t="s">
        <v>70</v>
      </c>
      <c r="O9" s="4" t="s">
        <v>32</v>
      </c>
      <c r="P9" s="4" t="s">
        <v>33</v>
      </c>
      <c r="Q9" s="4">
        <v>0</v>
      </c>
      <c r="R9" s="7">
        <v>44985</v>
      </c>
      <c r="S9" s="6">
        <v>45001</v>
      </c>
      <c r="T9" s="4" t="s">
        <v>34</v>
      </c>
      <c r="U9" s="4">
        <v>151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44985</v>
      </c>
      <c r="G10" s="6">
        <v>44986</v>
      </c>
      <c r="H10" s="4">
        <v>1</v>
      </c>
      <c r="I10" s="4">
        <v>1</v>
      </c>
      <c r="J10" s="4">
        <v>1</v>
      </c>
      <c r="K10" s="4" t="s">
        <v>30</v>
      </c>
      <c r="L10" s="4">
        <v>733</v>
      </c>
      <c r="M10" s="4">
        <v>733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44985</v>
      </c>
      <c r="S10" s="6">
        <v>45001</v>
      </c>
      <c r="T10" s="4" t="s">
        <v>34</v>
      </c>
      <c r="U10" s="4">
        <v>733</v>
      </c>
      <c r="V10" s="4">
        <v>0</v>
      </c>
      <c r="W10" s="4">
        <v>0</v>
      </c>
      <c r="X10" s="4" t="s">
        <v>77</v>
      </c>
      <c r="Y10" s="4" t="s">
        <v>55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44985</v>
      </c>
      <c r="G11" s="6">
        <v>44986</v>
      </c>
      <c r="H11" s="4">
        <v>1</v>
      </c>
      <c r="I11" s="4">
        <v>1</v>
      </c>
      <c r="J11" s="4">
        <v>1</v>
      </c>
      <c r="K11" s="4" t="s">
        <v>30</v>
      </c>
      <c r="L11" s="4">
        <v>254</v>
      </c>
      <c r="M11" s="4">
        <v>254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44985</v>
      </c>
      <c r="S11" s="6">
        <v>45001</v>
      </c>
      <c r="T11" s="4" t="s">
        <v>34</v>
      </c>
      <c r="U11" s="4">
        <v>254</v>
      </c>
      <c r="V11" s="4">
        <v>0</v>
      </c>
      <c r="W11" s="4">
        <v>0</v>
      </c>
      <c r="X11" s="4" t="s">
        <v>82</v>
      </c>
      <c r="Y11" s="4" t="s">
        <v>42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44985</v>
      </c>
      <c r="G12" s="6">
        <v>44986</v>
      </c>
      <c r="H12" s="4">
        <v>1</v>
      </c>
      <c r="I12" s="4">
        <v>1</v>
      </c>
      <c r="J12" s="4">
        <v>1</v>
      </c>
      <c r="K12" s="4" t="s">
        <v>30</v>
      </c>
      <c r="L12" s="4">
        <v>177</v>
      </c>
      <c r="M12" s="4">
        <v>177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44985</v>
      </c>
      <c r="S12" s="6">
        <v>45001</v>
      </c>
      <c r="T12" s="4" t="s">
        <v>34</v>
      </c>
      <c r="U12" s="4">
        <v>177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44985</v>
      </c>
      <c r="G13" s="6">
        <v>44986</v>
      </c>
      <c r="H13" s="4">
        <v>1</v>
      </c>
      <c r="I13" s="4">
        <v>1</v>
      </c>
      <c r="J13" s="4">
        <v>1</v>
      </c>
      <c r="K13" s="4" t="s">
        <v>30</v>
      </c>
      <c r="L13" s="4">
        <v>254</v>
      </c>
      <c r="M13" s="4">
        <v>254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44985</v>
      </c>
      <c r="S13" s="6">
        <v>45001</v>
      </c>
      <c r="T13" s="4" t="s">
        <v>34</v>
      </c>
      <c r="U13" s="4">
        <v>254</v>
      </c>
      <c r="V13" s="4">
        <v>0</v>
      </c>
      <c r="W13" s="4">
        <v>0</v>
      </c>
      <c r="X13" s="4" t="s">
        <v>91</v>
      </c>
      <c r="Y13" s="4" t="s">
        <v>42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69</v>
      </c>
      <c r="F14" s="6">
        <v>44985</v>
      </c>
      <c r="G14" s="6">
        <v>44986</v>
      </c>
      <c r="H14" s="4">
        <v>1</v>
      </c>
      <c r="I14" s="4">
        <v>1</v>
      </c>
      <c r="J14" s="4">
        <v>1</v>
      </c>
      <c r="K14" s="4" t="s">
        <v>30</v>
      </c>
      <c r="L14" s="4">
        <v>152</v>
      </c>
      <c r="M14" s="4">
        <v>152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44985</v>
      </c>
      <c r="S14" s="6">
        <v>45001</v>
      </c>
      <c r="T14" s="4" t="s">
        <v>34</v>
      </c>
      <c r="U14" s="4">
        <v>152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44985</v>
      </c>
      <c r="G15" s="6">
        <v>44986</v>
      </c>
      <c r="H15" s="4">
        <v>1</v>
      </c>
      <c r="I15" s="4">
        <v>1</v>
      </c>
      <c r="J15" s="4">
        <v>1</v>
      </c>
      <c r="K15" s="4" t="s">
        <v>30</v>
      </c>
      <c r="L15" s="4">
        <v>188</v>
      </c>
      <c r="M15" s="4">
        <v>188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44985</v>
      </c>
      <c r="S15" s="6">
        <v>45001</v>
      </c>
      <c r="T15" s="4" t="s">
        <v>34</v>
      </c>
      <c r="U15" s="4">
        <v>188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44985</v>
      </c>
      <c r="G16" s="6">
        <v>44986</v>
      </c>
      <c r="H16" s="4">
        <v>1</v>
      </c>
      <c r="I16" s="4">
        <v>1</v>
      </c>
      <c r="J16" s="4">
        <v>1</v>
      </c>
      <c r="K16" s="4" t="s">
        <v>30</v>
      </c>
      <c r="L16" s="4">
        <v>387</v>
      </c>
      <c r="M16" s="4">
        <v>387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44985</v>
      </c>
      <c r="S16" s="6">
        <v>45001</v>
      </c>
      <c r="T16" s="4" t="s">
        <v>34</v>
      </c>
      <c r="U16" s="4">
        <v>387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44985</v>
      </c>
      <c r="G17" s="6">
        <v>44986</v>
      </c>
      <c r="H17" s="4">
        <v>1</v>
      </c>
      <c r="I17" s="4">
        <v>1</v>
      </c>
      <c r="J17" s="4">
        <v>1</v>
      </c>
      <c r="K17" s="4" t="s">
        <v>30</v>
      </c>
      <c r="L17" s="4">
        <v>312</v>
      </c>
      <c r="M17" s="4">
        <v>312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44985</v>
      </c>
      <c r="S17" s="6">
        <v>45001</v>
      </c>
      <c r="T17" s="4" t="s">
        <v>34</v>
      </c>
      <c r="U17" s="4">
        <v>312</v>
      </c>
      <c r="V17" s="4">
        <v>0</v>
      </c>
      <c r="W17" s="4">
        <v>0</v>
      </c>
      <c r="X17" s="4" t="s">
        <v>113</v>
      </c>
      <c r="Y1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4" sqref="A24:A2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5">
        <v>999222746271536</v>
      </c>
      <c r="B2" s="6">
        <v>44983</v>
      </c>
      <c r="C2" s="6">
        <v>44986</v>
      </c>
      <c r="D2" s="4">
        <v>817</v>
      </c>
      <c r="E2" s="4" t="str">
        <f>VLOOKUP(A2,HOP!A:L,12,0)</f>
        <v>816.99</v>
      </c>
      <c r="F2" s="4" t="str">
        <f>VLOOKUP(A2,HOP!A:C,3,0)</f>
        <v>3033046</v>
      </c>
      <c r="G2" s="4">
        <f>D2-E2</f>
        <v>0.00999999999999091</v>
      </c>
      <c r="H2" s="4" t="str">
        <f>$H$1&amp;F2</f>
        <v>，3033046</v>
      </c>
      <c r="I2" s="4" t="str">
        <f>VLOOKUP(A2,HOP!A:U,21,0)</f>
        <v>直连</v>
      </c>
    </row>
    <row r="3" s="4" customFormat="1" hidden="1" spans="1:9">
      <c r="A3" s="5">
        <v>999222907430034</v>
      </c>
      <c r="B3" s="6">
        <v>44985</v>
      </c>
      <c r="C3" s="6">
        <v>44986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6" si="0">D3-E3</f>
        <v>#N/A</v>
      </c>
      <c r="H3" s="4" t="e">
        <f t="shared" ref="H3:H16" si="1">$H$1&amp;F3</f>
        <v>#N/A</v>
      </c>
      <c r="I3" s="4" t="e">
        <f>VLOOKUP(A3,HOP!A:U,21,0)</f>
        <v>#N/A</v>
      </c>
    </row>
    <row r="4" s="4" customFormat="1" spans="1:9">
      <c r="A4" s="5">
        <v>999222922399474</v>
      </c>
      <c r="B4" s="6">
        <v>44985</v>
      </c>
      <c r="C4" s="6">
        <v>44986</v>
      </c>
      <c r="D4" s="4">
        <v>412</v>
      </c>
      <c r="E4" s="4" t="str">
        <f>VLOOKUP(A4,HOP!A:L,12,0)</f>
        <v>412.00</v>
      </c>
      <c r="F4" s="4" t="str">
        <f>VLOOKUP(A4,HOP!A:C,3,0)</f>
        <v>3064217</v>
      </c>
      <c r="G4" s="4">
        <f t="shared" si="0"/>
        <v>0</v>
      </c>
      <c r="H4" s="4" t="str">
        <f t="shared" si="1"/>
        <v>，3064217</v>
      </c>
      <c r="I4" s="4" t="str">
        <f>VLOOKUP(A4,HOP!A:U,21,0)</f>
        <v>直连</v>
      </c>
    </row>
    <row r="5" s="4" customFormat="1" spans="1:9">
      <c r="A5" s="5">
        <v>999222938008278</v>
      </c>
      <c r="B5" s="6">
        <v>44984</v>
      </c>
      <c r="C5" s="6">
        <v>44986</v>
      </c>
      <c r="D5" s="4">
        <v>592</v>
      </c>
      <c r="E5" s="4" t="str">
        <f>VLOOKUP(A5,HOP!A:L,12,0)</f>
        <v>592.00</v>
      </c>
      <c r="F5" s="4" t="str">
        <f>VLOOKUP(A5,HOP!A:C,3,0)</f>
        <v>3066953</v>
      </c>
      <c r="G5" s="4">
        <f t="shared" si="0"/>
        <v>0</v>
      </c>
      <c r="H5" s="4" t="str">
        <f t="shared" si="1"/>
        <v>，3066953</v>
      </c>
      <c r="I5" s="4" t="str">
        <f>VLOOKUP(A5,HOP!A:U,21,0)</f>
        <v>直连</v>
      </c>
    </row>
    <row r="6" s="4" customFormat="1" spans="1:9">
      <c r="A6" s="5">
        <v>999222947592008</v>
      </c>
      <c r="B6" s="6">
        <v>44985</v>
      </c>
      <c r="C6" s="6">
        <v>44986</v>
      </c>
      <c r="D6" s="4">
        <v>216</v>
      </c>
      <c r="E6" s="4" t="str">
        <f>VLOOKUP(A6,HOP!A:L,12,0)</f>
        <v>216.00</v>
      </c>
      <c r="F6" s="4" t="str">
        <f>VLOOKUP(A6,HOP!A:C,3,0)</f>
        <v>3069543</v>
      </c>
      <c r="G6" s="4">
        <f t="shared" si="0"/>
        <v>0</v>
      </c>
      <c r="H6" s="4" t="str">
        <f t="shared" si="1"/>
        <v>，3069543</v>
      </c>
      <c r="I6" s="4" t="str">
        <f>VLOOKUP(A6,HOP!A:U,21,0)</f>
        <v>直连</v>
      </c>
    </row>
    <row r="7" s="4" customFormat="1" spans="1:9">
      <c r="A7" s="5">
        <v>999222958463533</v>
      </c>
      <c r="B7" s="6">
        <v>44985</v>
      </c>
      <c r="C7" s="6">
        <v>44986</v>
      </c>
      <c r="D7" s="4">
        <v>180</v>
      </c>
      <c r="E7" s="4" t="str">
        <f>VLOOKUP(A7,HOP!A:L,12,0)</f>
        <v>180.00</v>
      </c>
      <c r="F7" s="4" t="str">
        <f>VLOOKUP(A7,HOP!A:C,3,0)</f>
        <v>3072912</v>
      </c>
      <c r="G7" s="4">
        <f t="shared" si="0"/>
        <v>0</v>
      </c>
      <c r="H7" s="4" t="str">
        <f t="shared" si="1"/>
        <v>，3072912</v>
      </c>
      <c r="I7" s="4" t="str">
        <f>VLOOKUP(A7,HOP!A:U,21,0)</f>
        <v>直连</v>
      </c>
    </row>
    <row r="8" s="4" customFormat="1" spans="1:9">
      <c r="A8" s="5">
        <v>999222958844249</v>
      </c>
      <c r="B8" s="6">
        <v>44985</v>
      </c>
      <c r="C8" s="6">
        <v>44986</v>
      </c>
      <c r="D8" s="4">
        <v>151</v>
      </c>
      <c r="E8" s="4" t="str">
        <f>VLOOKUP(A8,HOP!A:L,12,0)</f>
        <v>151.00</v>
      </c>
      <c r="F8" s="4" t="str">
        <f>VLOOKUP(A8,HOP!A:C,3,0)</f>
        <v>3073010</v>
      </c>
      <c r="G8" s="4">
        <f t="shared" si="0"/>
        <v>0</v>
      </c>
      <c r="H8" s="4" t="str">
        <f t="shared" si="1"/>
        <v>，3073010</v>
      </c>
      <c r="I8" s="4" t="str">
        <f>VLOOKUP(A8,HOP!A:U,21,0)</f>
        <v>直连</v>
      </c>
    </row>
    <row r="9" s="4" customFormat="1" spans="1:9">
      <c r="A9" s="5">
        <v>999222959152237</v>
      </c>
      <c r="B9" s="6">
        <v>44985</v>
      </c>
      <c r="C9" s="6">
        <v>44986</v>
      </c>
      <c r="D9" s="4">
        <v>733</v>
      </c>
      <c r="E9" s="4" t="str">
        <f>VLOOKUP(A9,HOP!A:L,12,0)</f>
        <v>733.00</v>
      </c>
      <c r="F9" s="4" t="str">
        <f>VLOOKUP(A9,HOP!A:C,3,0)</f>
        <v>3073095</v>
      </c>
      <c r="G9" s="4">
        <f t="shared" si="0"/>
        <v>0</v>
      </c>
      <c r="H9" s="4" t="str">
        <f t="shared" si="1"/>
        <v>，3073095</v>
      </c>
      <c r="I9" s="4" t="str">
        <f>VLOOKUP(A9,HOP!A:U,21,0)</f>
        <v>直连</v>
      </c>
    </row>
    <row r="10" s="4" customFormat="1" spans="1:9">
      <c r="A10" s="5">
        <v>999222963517918</v>
      </c>
      <c r="B10" s="6">
        <v>44985</v>
      </c>
      <c r="C10" s="6">
        <v>44986</v>
      </c>
      <c r="D10" s="4">
        <v>254</v>
      </c>
      <c r="E10" s="4" t="str">
        <f>VLOOKUP(A10,HOP!A:L,12,0)</f>
        <v>254.00</v>
      </c>
      <c r="F10" s="4" t="str">
        <f>VLOOKUP(A10,HOP!A:C,3,0)</f>
        <v>3074491</v>
      </c>
      <c r="G10" s="4">
        <f t="shared" si="0"/>
        <v>0</v>
      </c>
      <c r="H10" s="4" t="str">
        <f t="shared" si="1"/>
        <v>，3074491</v>
      </c>
      <c r="I10" s="4" t="str">
        <f>VLOOKUP(A10,HOP!A:U,21,0)</f>
        <v>直连</v>
      </c>
    </row>
    <row r="11" s="4" customFormat="1" spans="1:9">
      <c r="A11" s="5">
        <v>999222963642356</v>
      </c>
      <c r="B11" s="6">
        <v>44985</v>
      </c>
      <c r="C11" s="6">
        <v>44986</v>
      </c>
      <c r="D11" s="4">
        <v>177</v>
      </c>
      <c r="E11" s="4" t="str">
        <f>VLOOKUP(A11,HOP!A:L,12,0)</f>
        <v>177.00</v>
      </c>
      <c r="F11" s="4" t="str">
        <f>VLOOKUP(A11,HOP!A:C,3,0)</f>
        <v>3074532</v>
      </c>
      <c r="G11" s="4">
        <f t="shared" si="0"/>
        <v>0</v>
      </c>
      <c r="H11" s="4" t="str">
        <f t="shared" si="1"/>
        <v>，3074532</v>
      </c>
      <c r="I11" s="4" t="str">
        <f>VLOOKUP(A11,HOP!A:U,21,0)</f>
        <v>直连</v>
      </c>
    </row>
    <row r="12" s="4" customFormat="1" spans="1:9">
      <c r="A12" s="5">
        <v>999222964184743</v>
      </c>
      <c r="B12" s="6">
        <v>44985</v>
      </c>
      <c r="C12" s="6">
        <v>44986</v>
      </c>
      <c r="D12" s="4">
        <v>254</v>
      </c>
      <c r="E12" s="4" t="str">
        <f>VLOOKUP(A12,HOP!A:L,12,0)</f>
        <v>254.00</v>
      </c>
      <c r="F12" s="4" t="str">
        <f>VLOOKUP(A12,HOP!A:C,3,0)</f>
        <v>3074681</v>
      </c>
      <c r="G12" s="4">
        <f t="shared" si="0"/>
        <v>0</v>
      </c>
      <c r="H12" s="4" t="str">
        <f t="shared" si="1"/>
        <v>，3074681</v>
      </c>
      <c r="I12" s="4" t="str">
        <f>VLOOKUP(A12,HOP!A:U,21,0)</f>
        <v>直连</v>
      </c>
    </row>
    <row r="13" s="4" customFormat="1" spans="1:9">
      <c r="A13" s="5">
        <v>999222965081454</v>
      </c>
      <c r="B13" s="6">
        <v>44985</v>
      </c>
      <c r="C13" s="6">
        <v>44986</v>
      </c>
      <c r="D13" s="4">
        <v>152</v>
      </c>
      <c r="E13" s="4" t="str">
        <f>VLOOKUP(A13,HOP!A:L,12,0)</f>
        <v>152.00</v>
      </c>
      <c r="F13" s="4" t="str">
        <f>VLOOKUP(A13,HOP!A:C,3,0)</f>
        <v>3074943</v>
      </c>
      <c r="G13" s="4">
        <f t="shared" si="0"/>
        <v>0</v>
      </c>
      <c r="H13" s="4" t="str">
        <f t="shared" si="1"/>
        <v>，3074943</v>
      </c>
      <c r="I13" s="4" t="str">
        <f>VLOOKUP(A13,HOP!A:U,21,0)</f>
        <v>直连</v>
      </c>
    </row>
    <row r="14" s="4" customFormat="1" spans="1:9">
      <c r="A14" s="5">
        <v>999222965211742</v>
      </c>
      <c r="B14" s="6">
        <v>44985</v>
      </c>
      <c r="C14" s="6">
        <v>44986</v>
      </c>
      <c r="D14" s="4">
        <v>188</v>
      </c>
      <c r="E14" s="4" t="str">
        <f>VLOOKUP(A14,HOP!A:L,12,0)</f>
        <v>188.00</v>
      </c>
      <c r="F14" s="4" t="str">
        <f>VLOOKUP(A14,HOP!A:C,3,0)</f>
        <v>3074985</v>
      </c>
      <c r="G14" s="4">
        <f t="shared" si="0"/>
        <v>0</v>
      </c>
      <c r="H14" s="4" t="str">
        <f t="shared" si="1"/>
        <v>，3074985</v>
      </c>
      <c r="I14" s="4" t="str">
        <f>VLOOKUP(A14,HOP!A:U,21,0)</f>
        <v>直连</v>
      </c>
    </row>
    <row r="15" s="4" customFormat="1" spans="1:9">
      <c r="A15" s="5">
        <v>999222965504990</v>
      </c>
      <c r="B15" s="6">
        <v>44985</v>
      </c>
      <c r="C15" s="6">
        <v>44986</v>
      </c>
      <c r="D15" s="4">
        <v>387</v>
      </c>
      <c r="E15" s="4" t="str">
        <f>VLOOKUP(A15,HOP!A:L,12,0)</f>
        <v>387.00</v>
      </c>
      <c r="F15" s="4" t="str">
        <f>VLOOKUP(A15,HOP!A:C,3,0)</f>
        <v>3075075</v>
      </c>
      <c r="G15" s="4">
        <f t="shared" si="0"/>
        <v>0</v>
      </c>
      <c r="H15" s="4" t="str">
        <f t="shared" si="1"/>
        <v>，3075075</v>
      </c>
      <c r="I15" s="4" t="str">
        <f>VLOOKUP(A15,HOP!A:U,21,0)</f>
        <v>直连</v>
      </c>
    </row>
    <row r="16" s="4" customFormat="1" spans="1:9">
      <c r="A16" s="5">
        <v>999222966750124</v>
      </c>
      <c r="B16" s="6">
        <v>44985</v>
      </c>
      <c r="C16" s="6">
        <v>44986</v>
      </c>
      <c r="D16" s="4">
        <v>312</v>
      </c>
      <c r="E16" s="4" t="str">
        <f>VLOOKUP(A16,HOP!A:L,12,0)</f>
        <v>312.00</v>
      </c>
      <c r="F16" s="4" t="str">
        <f>VLOOKUP(A16,HOP!A:C,3,0)</f>
        <v>3075474</v>
      </c>
      <c r="G16" s="4">
        <f t="shared" si="0"/>
        <v>0</v>
      </c>
      <c r="H16" s="4" t="str">
        <f t="shared" si="1"/>
        <v>，3075474</v>
      </c>
      <c r="I16" s="4" t="str">
        <f>VLOOKUP(A16,HOP!A:U,21,0)</f>
        <v>直连</v>
      </c>
    </row>
    <row r="18" spans="4:4">
      <c r="D18" s="4">
        <f>SUM(D2:D17)</f>
        <v>4825</v>
      </c>
    </row>
    <row r="20" spans="4:4">
      <c r="D20" s="4" t="s">
        <v>115</v>
      </c>
    </row>
    <row r="24" spans="1:1">
      <c r="A24" s="4" t="s">
        <v>116</v>
      </c>
    </row>
    <row r="25" spans="1:1">
      <c r="A25" s="4" t="s">
        <v>117</v>
      </c>
    </row>
  </sheetData>
  <autoFilter ref="A1:X16">
    <filterColumn colId="3">
      <filters>
        <filter val="180"/>
        <filter val="151"/>
        <filter val="152"/>
        <filter val="312"/>
        <filter val="412"/>
        <filter val="592"/>
        <filter val="733"/>
        <filter val="254"/>
        <filter val="216"/>
        <filter val="177"/>
        <filter val="387"/>
        <filter val="817"/>
        <filter val="1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3">
        <v>999222965081454</v>
      </c>
      <c r="B2" s="1" t="s">
        <v>137</v>
      </c>
      <c r="C2" s="1" t="s">
        <v>138</v>
      </c>
      <c r="D2" s="1" t="s">
        <v>139</v>
      </c>
      <c r="E2" s="1" t="s">
        <v>94</v>
      </c>
      <c r="F2" s="1" t="s">
        <v>137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 t="s">
        <v>152</v>
      </c>
    </row>
    <row r="3" s="1" customFormat="1" spans="1:22">
      <c r="A3" s="3">
        <v>999222964184743</v>
      </c>
      <c r="B3" s="1" t="s">
        <v>137</v>
      </c>
      <c r="C3" s="1" t="s">
        <v>153</v>
      </c>
      <c r="D3" s="1" t="s">
        <v>154</v>
      </c>
      <c r="E3" s="1" t="s">
        <v>90</v>
      </c>
      <c r="F3" s="1" t="s">
        <v>137</v>
      </c>
      <c r="G3" s="1" t="s">
        <v>140</v>
      </c>
      <c r="H3" s="1" t="s">
        <v>141</v>
      </c>
      <c r="I3" s="1" t="s">
        <v>155</v>
      </c>
      <c r="J3" s="1" t="s">
        <v>143</v>
      </c>
      <c r="K3" s="1" t="s">
        <v>155</v>
      </c>
      <c r="L3" s="1" t="s">
        <v>155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156</v>
      </c>
      <c r="S3" s="1" t="s">
        <v>149</v>
      </c>
      <c r="T3" s="1" t="s">
        <v>150</v>
      </c>
      <c r="U3" s="1" t="s">
        <v>151</v>
      </c>
      <c r="V3" s="1" t="s">
        <v>152</v>
      </c>
    </row>
    <row r="4" s="1" customFormat="1" spans="1:22">
      <c r="A4" s="3">
        <v>999222963642356</v>
      </c>
      <c r="B4" s="1" t="s">
        <v>137</v>
      </c>
      <c r="C4" s="1" t="s">
        <v>157</v>
      </c>
      <c r="D4" s="1" t="s">
        <v>158</v>
      </c>
      <c r="E4" s="1" t="s">
        <v>86</v>
      </c>
      <c r="F4" s="1" t="s">
        <v>137</v>
      </c>
      <c r="G4" s="1" t="s">
        <v>140</v>
      </c>
      <c r="H4" s="1" t="s">
        <v>141</v>
      </c>
      <c r="I4" s="1" t="s">
        <v>159</v>
      </c>
      <c r="J4" s="1" t="s">
        <v>143</v>
      </c>
      <c r="K4" s="1" t="s">
        <v>159</v>
      </c>
      <c r="L4" s="1" t="s">
        <v>159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160</v>
      </c>
      <c r="S4" s="1" t="s">
        <v>149</v>
      </c>
      <c r="T4" s="1" t="s">
        <v>150</v>
      </c>
      <c r="U4" s="1" t="s">
        <v>151</v>
      </c>
      <c r="V4" s="1" t="s">
        <v>152</v>
      </c>
    </row>
    <row r="5" s="1" customFormat="1" spans="1:22">
      <c r="A5" s="3">
        <v>999222963517918</v>
      </c>
      <c r="B5" s="1" t="s">
        <v>137</v>
      </c>
      <c r="C5" s="1" t="s">
        <v>161</v>
      </c>
      <c r="D5" s="1" t="s">
        <v>154</v>
      </c>
      <c r="E5" s="1" t="s">
        <v>81</v>
      </c>
      <c r="F5" s="1" t="s">
        <v>137</v>
      </c>
      <c r="G5" s="1" t="s">
        <v>140</v>
      </c>
      <c r="H5" s="1" t="s">
        <v>141</v>
      </c>
      <c r="I5" s="1" t="s">
        <v>155</v>
      </c>
      <c r="J5" s="1" t="s">
        <v>143</v>
      </c>
      <c r="K5" s="1" t="s">
        <v>155</v>
      </c>
      <c r="L5" s="1" t="s">
        <v>155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162</v>
      </c>
      <c r="S5" s="1" t="s">
        <v>149</v>
      </c>
      <c r="T5" s="1" t="s">
        <v>150</v>
      </c>
      <c r="U5" s="1" t="s">
        <v>151</v>
      </c>
      <c r="V5" s="1" t="s">
        <v>152</v>
      </c>
    </row>
    <row r="6" s="1" customFormat="1" spans="1:22">
      <c r="A6" s="3">
        <v>999222965504990</v>
      </c>
      <c r="B6" s="1" t="s">
        <v>137</v>
      </c>
      <c r="C6" s="1" t="s">
        <v>163</v>
      </c>
      <c r="D6" s="1" t="s">
        <v>164</v>
      </c>
      <c r="E6" s="1" t="s">
        <v>106</v>
      </c>
      <c r="F6" s="1" t="s">
        <v>137</v>
      </c>
      <c r="G6" s="1" t="s">
        <v>140</v>
      </c>
      <c r="H6" s="1" t="s">
        <v>141</v>
      </c>
      <c r="I6" s="1" t="s">
        <v>165</v>
      </c>
      <c r="J6" s="1" t="s">
        <v>143</v>
      </c>
      <c r="K6" s="1" t="s">
        <v>165</v>
      </c>
      <c r="L6" s="1" t="s">
        <v>165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166</v>
      </c>
      <c r="S6" s="1" t="s">
        <v>149</v>
      </c>
      <c r="T6" s="1" t="s">
        <v>150</v>
      </c>
      <c r="U6" s="1" t="s">
        <v>151</v>
      </c>
      <c r="V6" s="1" t="s">
        <v>152</v>
      </c>
    </row>
    <row r="7" s="1" customFormat="1" spans="1:22">
      <c r="A7" s="3">
        <v>999222966750124</v>
      </c>
      <c r="B7" s="1" t="s">
        <v>137</v>
      </c>
      <c r="C7" s="1" t="s">
        <v>167</v>
      </c>
      <c r="D7" s="1" t="s">
        <v>168</v>
      </c>
      <c r="E7" s="1" t="s">
        <v>169</v>
      </c>
      <c r="F7" s="1" t="s">
        <v>137</v>
      </c>
      <c r="G7" s="1" t="s">
        <v>140</v>
      </c>
      <c r="H7" s="1" t="s">
        <v>141</v>
      </c>
      <c r="I7" s="1" t="s">
        <v>170</v>
      </c>
      <c r="J7" s="1" t="s">
        <v>143</v>
      </c>
      <c r="K7" s="1" t="s">
        <v>170</v>
      </c>
      <c r="L7" s="1" t="s">
        <v>170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171</v>
      </c>
      <c r="S7" s="1" t="s">
        <v>149</v>
      </c>
      <c r="T7" s="1" t="s">
        <v>150</v>
      </c>
      <c r="U7" s="1" t="s">
        <v>151</v>
      </c>
      <c r="V7" s="1" t="s">
        <v>152</v>
      </c>
    </row>
    <row r="8" s="1" customFormat="1" spans="1:22">
      <c r="A8" s="3">
        <v>999222965211742</v>
      </c>
      <c r="B8" s="1" t="s">
        <v>137</v>
      </c>
      <c r="C8" s="1" t="s">
        <v>172</v>
      </c>
      <c r="D8" s="1" t="s">
        <v>173</v>
      </c>
      <c r="E8" s="1" t="s">
        <v>100</v>
      </c>
      <c r="F8" s="1" t="s">
        <v>137</v>
      </c>
      <c r="G8" s="1" t="s">
        <v>140</v>
      </c>
      <c r="H8" s="1" t="s">
        <v>141</v>
      </c>
      <c r="I8" s="1" t="s">
        <v>174</v>
      </c>
      <c r="J8" s="1" t="s">
        <v>143</v>
      </c>
      <c r="K8" s="1" t="s">
        <v>174</v>
      </c>
      <c r="L8" s="1" t="s">
        <v>174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175</v>
      </c>
      <c r="S8" s="1" t="s">
        <v>149</v>
      </c>
      <c r="T8" s="1" t="s">
        <v>150</v>
      </c>
      <c r="U8" s="1" t="s">
        <v>151</v>
      </c>
      <c r="V8" s="1" t="s">
        <v>152</v>
      </c>
    </row>
    <row r="9" s="1" customFormat="1" spans="1:22">
      <c r="A9" s="3">
        <v>999222959152237</v>
      </c>
      <c r="B9" s="1" t="s">
        <v>137</v>
      </c>
      <c r="C9" s="1" t="s">
        <v>176</v>
      </c>
      <c r="D9" s="1" t="s">
        <v>177</v>
      </c>
      <c r="E9" s="1" t="s">
        <v>76</v>
      </c>
      <c r="F9" s="1" t="s">
        <v>137</v>
      </c>
      <c r="G9" s="1" t="s">
        <v>140</v>
      </c>
      <c r="H9" s="1" t="s">
        <v>141</v>
      </c>
      <c r="I9" s="1" t="s">
        <v>178</v>
      </c>
      <c r="J9" s="1" t="s">
        <v>143</v>
      </c>
      <c r="K9" s="1" t="s">
        <v>178</v>
      </c>
      <c r="L9" s="1" t="s">
        <v>178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179</v>
      </c>
      <c r="S9" s="1" t="s">
        <v>149</v>
      </c>
      <c r="T9" s="1" t="s">
        <v>150</v>
      </c>
      <c r="U9" s="1" t="s">
        <v>151</v>
      </c>
      <c r="V9" s="1" t="s">
        <v>152</v>
      </c>
    </row>
    <row r="10" s="1" customFormat="1" spans="1:22">
      <c r="A10" s="3">
        <v>999222958844249</v>
      </c>
      <c r="B10" s="1" t="s">
        <v>137</v>
      </c>
      <c r="C10" s="1" t="s">
        <v>180</v>
      </c>
      <c r="D10" s="1" t="s">
        <v>181</v>
      </c>
      <c r="E10" s="1" t="s">
        <v>70</v>
      </c>
      <c r="F10" s="1" t="s">
        <v>137</v>
      </c>
      <c r="G10" s="1" t="s">
        <v>140</v>
      </c>
      <c r="H10" s="1" t="s">
        <v>141</v>
      </c>
      <c r="I10" s="1" t="s">
        <v>182</v>
      </c>
      <c r="J10" s="1" t="s">
        <v>143</v>
      </c>
      <c r="K10" s="1" t="s">
        <v>182</v>
      </c>
      <c r="L10" s="1" t="s">
        <v>182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147</v>
      </c>
      <c r="R10" s="1" t="s">
        <v>183</v>
      </c>
      <c r="S10" s="1" t="s">
        <v>149</v>
      </c>
      <c r="T10" s="1" t="s">
        <v>150</v>
      </c>
      <c r="U10" s="1" t="s">
        <v>151</v>
      </c>
      <c r="V10" s="1" t="s">
        <v>152</v>
      </c>
    </row>
    <row r="11" s="1" customFormat="1" spans="1:22">
      <c r="A11" s="3">
        <v>999222922399474</v>
      </c>
      <c r="B11" s="1" t="s">
        <v>184</v>
      </c>
      <c r="C11" s="1" t="s">
        <v>185</v>
      </c>
      <c r="D11" s="1" t="s">
        <v>186</v>
      </c>
      <c r="E11" s="1" t="s">
        <v>47</v>
      </c>
      <c r="F11" s="1" t="s">
        <v>137</v>
      </c>
      <c r="G11" s="1" t="s">
        <v>140</v>
      </c>
      <c r="H11" s="1" t="s">
        <v>141</v>
      </c>
      <c r="I11" s="1" t="s">
        <v>187</v>
      </c>
      <c r="J11" s="1" t="s">
        <v>143</v>
      </c>
      <c r="K11" s="1" t="s">
        <v>187</v>
      </c>
      <c r="L11" s="1" t="s">
        <v>187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147</v>
      </c>
      <c r="R11" s="1" t="s">
        <v>188</v>
      </c>
      <c r="S11" s="1" t="s">
        <v>149</v>
      </c>
      <c r="T11" s="1" t="s">
        <v>150</v>
      </c>
      <c r="U11" s="1" t="s">
        <v>151</v>
      </c>
      <c r="V11" s="1" t="s">
        <v>152</v>
      </c>
    </row>
    <row r="12" s="1" customFormat="1" spans="1:22">
      <c r="A12" s="3">
        <v>999222958463533</v>
      </c>
      <c r="B12" s="1" t="s">
        <v>137</v>
      </c>
      <c r="C12" s="1" t="s">
        <v>189</v>
      </c>
      <c r="D12" s="1" t="s">
        <v>190</v>
      </c>
      <c r="E12" s="1" t="s">
        <v>64</v>
      </c>
      <c r="F12" s="1" t="s">
        <v>137</v>
      </c>
      <c r="G12" s="1" t="s">
        <v>140</v>
      </c>
      <c r="H12" s="1" t="s">
        <v>141</v>
      </c>
      <c r="I12" s="1" t="s">
        <v>191</v>
      </c>
      <c r="J12" s="1" t="s">
        <v>143</v>
      </c>
      <c r="K12" s="1" t="s">
        <v>191</v>
      </c>
      <c r="L12" s="1" t="s">
        <v>191</v>
      </c>
      <c r="M12" s="1" t="s">
        <v>144</v>
      </c>
      <c r="N12" s="1" t="s">
        <v>144</v>
      </c>
      <c r="O12" s="1" t="s">
        <v>145</v>
      </c>
      <c r="P12" s="1" t="s">
        <v>146</v>
      </c>
      <c r="Q12" s="1" t="s">
        <v>147</v>
      </c>
      <c r="R12" s="1" t="s">
        <v>192</v>
      </c>
      <c r="S12" s="1" t="s">
        <v>149</v>
      </c>
      <c r="T12" s="1" t="s">
        <v>150</v>
      </c>
      <c r="U12" s="1" t="s">
        <v>151</v>
      </c>
      <c r="V12" s="1" t="s">
        <v>152</v>
      </c>
    </row>
    <row r="13" s="1" customFormat="1" spans="1:22">
      <c r="A13" s="3">
        <v>999222938008278</v>
      </c>
      <c r="B13" s="1" t="s">
        <v>193</v>
      </c>
      <c r="C13" s="1" t="s">
        <v>194</v>
      </c>
      <c r="D13" s="1" t="s">
        <v>195</v>
      </c>
      <c r="E13" s="1" t="s">
        <v>53</v>
      </c>
      <c r="F13" s="1" t="s">
        <v>196</v>
      </c>
      <c r="G13" s="1" t="s">
        <v>140</v>
      </c>
      <c r="H13" s="1" t="s">
        <v>141</v>
      </c>
      <c r="I13" s="1" t="s">
        <v>197</v>
      </c>
      <c r="J13" s="1" t="s">
        <v>143</v>
      </c>
      <c r="K13" s="1" t="s">
        <v>197</v>
      </c>
      <c r="L13" s="1" t="s">
        <v>197</v>
      </c>
      <c r="M13" s="1" t="s">
        <v>144</v>
      </c>
      <c r="N13" s="1" t="s">
        <v>144</v>
      </c>
      <c r="O13" s="1" t="s">
        <v>145</v>
      </c>
      <c r="P13" s="1" t="s">
        <v>146</v>
      </c>
      <c r="Q13" s="1" t="s">
        <v>147</v>
      </c>
      <c r="R13" s="1" t="s">
        <v>198</v>
      </c>
      <c r="S13" s="1" t="s">
        <v>149</v>
      </c>
      <c r="T13" s="1" t="s">
        <v>150</v>
      </c>
      <c r="U13" s="1" t="s">
        <v>151</v>
      </c>
      <c r="V13" s="1" t="s">
        <v>152</v>
      </c>
    </row>
    <row r="14" s="1" customFormat="1" spans="1:22">
      <c r="A14" s="3">
        <v>999222947592008</v>
      </c>
      <c r="B14" s="1" t="s">
        <v>196</v>
      </c>
      <c r="C14" s="1" t="s">
        <v>199</v>
      </c>
      <c r="D14" s="1" t="s">
        <v>200</v>
      </c>
      <c r="E14" s="1" t="s">
        <v>201</v>
      </c>
      <c r="F14" s="1" t="s">
        <v>137</v>
      </c>
      <c r="G14" s="1" t="s">
        <v>140</v>
      </c>
      <c r="H14" s="1" t="s">
        <v>141</v>
      </c>
      <c r="I14" s="1" t="s">
        <v>202</v>
      </c>
      <c r="J14" s="1" t="s">
        <v>143</v>
      </c>
      <c r="K14" s="1" t="s">
        <v>202</v>
      </c>
      <c r="L14" s="1" t="s">
        <v>202</v>
      </c>
      <c r="M14" s="1" t="s">
        <v>144</v>
      </c>
      <c r="N14" s="1" t="s">
        <v>144</v>
      </c>
      <c r="O14" s="1" t="s">
        <v>145</v>
      </c>
      <c r="P14" s="1" t="s">
        <v>146</v>
      </c>
      <c r="Q14" s="1" t="s">
        <v>147</v>
      </c>
      <c r="R14" s="1" t="s">
        <v>203</v>
      </c>
      <c r="S14" s="1" t="s">
        <v>149</v>
      </c>
      <c r="T14" s="1" t="s">
        <v>150</v>
      </c>
      <c r="U14" s="1" t="s">
        <v>151</v>
      </c>
      <c r="V14" s="1" t="s">
        <v>152</v>
      </c>
    </row>
    <row r="15" s="1" customFormat="1" spans="1:22">
      <c r="A15" s="3">
        <v>999222746271536</v>
      </c>
      <c r="B15" s="1" t="s">
        <v>204</v>
      </c>
      <c r="C15" s="1" t="s">
        <v>205</v>
      </c>
      <c r="D15" s="1" t="s">
        <v>206</v>
      </c>
      <c r="E15" s="1" t="s">
        <v>31</v>
      </c>
      <c r="F15" s="1" t="s">
        <v>193</v>
      </c>
      <c r="G15" s="1" t="s">
        <v>140</v>
      </c>
      <c r="H15" s="1" t="s">
        <v>141</v>
      </c>
      <c r="I15" s="1" t="s">
        <v>207</v>
      </c>
      <c r="J15" s="1" t="s">
        <v>143</v>
      </c>
      <c r="K15" s="1" t="s">
        <v>207</v>
      </c>
      <c r="L15" s="1" t="s">
        <v>207</v>
      </c>
      <c r="M15" s="1" t="s">
        <v>144</v>
      </c>
      <c r="N15" s="1" t="s">
        <v>144</v>
      </c>
      <c r="O15" s="1" t="s">
        <v>145</v>
      </c>
      <c r="P15" s="1" t="s">
        <v>146</v>
      </c>
      <c r="Q15" s="1" t="s">
        <v>147</v>
      </c>
      <c r="R15" s="1" t="s">
        <v>208</v>
      </c>
      <c r="S15" s="1" t="s">
        <v>149</v>
      </c>
      <c r="T15" s="1" t="s">
        <v>150</v>
      </c>
      <c r="U15" s="1" t="s">
        <v>151</v>
      </c>
      <c r="V15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2023-03-16T02:37:48Z</dcterms:created>
  <dcterms:modified xsi:type="dcterms:W3CDTF">2023-03-16T02:41:34Z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8E38F7FB52204D428560725E3ADD7FC9</vt:lpwstr>
  </property>
  <property fmtid="{D5CDD505-2E9C-101B-9397-08002B2CF9AE}" pid="3" name="KSOProductBuildVer">
    <vt:lpwstr>2052-11.1.0.13703</vt:lpwstr>
  </property>
</Properties>
</file>