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<sst xmlns="http://schemas.openxmlformats.org/spreadsheetml/2006/main" count="154" uniqueCount="94">
  <si>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</si>
  <si>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</si>
  <si>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</si>
  <si>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</si>
  <si>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</si>
  <si>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</si>
  <si>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</si>
  <si>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</si>
  <si>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</si>
  <si>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</si>
  <si>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</si>
  <si>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</si>
  <si>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</si>
  <si>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</si>
  <si>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</si>
  <si>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</si>
  <si>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</si>
  <si>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</si>
  <si>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</si>
  <si>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</si>
  <si>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</si>
  <si>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</si>
  <si>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</si>
  <si>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</si>
  <si>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</si>
  <si>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999223132147226	</t>
  </si>
  <si>
    <t>Ctrip</t>
  </si>
  <si>
    <t>正常</t>
  </si>
  <si>
    <t>[福州]福州火车站亚朵酒店(50191420)</t>
  </si>
  <si>
    <t>高级大床房&lt;双人入住&gt;&lt;内宾&gt;&lt;预付&gt;&lt;单早&gt;</t>
  </si>
  <si>
    <t>CNY</t>
  </si>
  <si>
    <t>陈涛,艾兵</t>
  </si>
  <si>
    <t>CA11323230316CNY</t>
  </si>
  <si>
    <t>未提现</t>
  </si>
  <si>
    <t>携程开票</t>
  </si>
  <si>
    <t xml:space="preserve">3120790	</t>
  </si>
  <si>
    <t xml:space="preserve">	</t>
  </si>
  <si>
    <t xml:space="preserve">999223146702745	</t>
  </si>
  <si>
    <t>[苏州]苏州火车站北广场博乐诗亚朵酒店(89920919)</t>
  </si>
  <si>
    <t>雅致大床房&lt;双人入住&gt;&lt;内宾&gt;&lt;预付&gt;&lt;单早&gt;</t>
  </si>
  <si>
    <t>陈铁步</t>
  </si>
  <si>
    <t xml:space="preserve">3123953	</t>
  </si>
  <si>
    <t xml:space="preserve">999223156654059	</t>
  </si>
  <si>
    <t>[天津]天津空港滨海国际机场亚朵酒店(46261663)</t>
  </si>
  <si>
    <t>李佳</t>
  </si>
  <si>
    <t xml:space="preserve">3126463	</t>
  </si>
  <si>
    <t>，</t>
  </si>
  <si>
    <t>A230316113306481</t>
  </si>
  <si>
    <t>CNY / HKD 当前参考汇率: 1.137059573</t>
  </si>
  <si>
    <t>总计： 1498.45 CNY/
1703.83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</si>
  <si>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</si>
  <si>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</si>
  <si>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</si>
  <si>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</si>
  <si>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</si>
  <si>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</si>
  <si>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</si>
  <si>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</si>
  <si>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</si>
  <si>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</si>
  <si>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</si>
  <si>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</si>
  <si>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</si>
  <si>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</si>
  <si>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</si>
  <si>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</si>
  <si>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</si>
  <si>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</si>
  <si>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</si>
  <si>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2023-03-12</t>
  </si>
  <si>
    <t>3123953</t>
  </si>
  <si>
    <t>苏州火车站北广场博乐诗亚朵酒店</t>
  </si>
  <si>
    <t>2023-03-13</t>
  </si>
  <si>
    <t>退房日月结</t>
  </si>
  <si>
    <t>372.20</t>
  </si>
  <si>
    <t>RMB</t>
  </si>
  <si>
    <t>0</t>
  </si>
  <si>
    <t>0.00</t>
  </si>
  <si>
    <t>携程汇智国内直连</t>
  </si>
  <si>
    <t>1861</t>
  </si>
  <si>
    <t>2023-03-12 06:51:37</t>
  </si>
  <si>
    <t>否</t>
  </si>
  <si>
    <t>汇智国际旅游发展有限公司</t>
  </si>
  <si>
    <t>直连</t>
  </si>
  <si>
    <t>中国</t>
  </si>
  <si>
    <t>3126463</t>
  </si>
  <si>
    <t>天津空港滨海国际机场亚朵酒店</t>
  </si>
  <si>
    <t>329.77</t>
  </si>
  <si>
    <t>2023-03-12 20:13:13</t>
  </si>
  <si>
    <t>2023-03-11</t>
  </si>
  <si>
    <t>3120790</t>
  </si>
  <si>
    <t>福州火车站亚朵酒店</t>
  </si>
  <si>
    <t>796.48</t>
  </si>
  <si>
    <t>2023-03-11 11:37:59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</si>
</sst>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676275</xdr:colOff>
      <xdr:row>49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763250" cy="535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44997</v>
      </c>
      <c r="G2" s="6">
        <v>44998</v>
      </c>
      <c r="H2" s="4">
        <v>2</v>
      </c>
      <c r="I2" s="4">
        <v>1</v>
      </c>
      <c r="J2" s="4">
        <v>2</v>
      </c>
      <c r="K2" s="4" t="s">
        <v>30</v>
      </c>
      <c r="L2" s="4">
        <v>796.48</v>
      </c>
      <c r="M2" s="4">
        <v>796.48</v>
      </c>
      <c r="N2" s="4" t="s">
        <v>31</v>
      </c>
      <c r="O2" s="4" t="s">
        <v>32</v>
      </c>
      <c r="P2" s="4" t="s">
        <v>33</v>
      </c>
      <c r="Q2" s="4">
        <v>0</v>
      </c>
      <c r="R2" s="7">
        <v>44996</v>
      </c>
      <c r="S2" s="6">
        <v>45001</v>
      </c>
      <c r="T2" s="4" t="s">
        <v>34</v>
      </c>
      <c r="U2" s="4">
        <v>796.48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44997</v>
      </c>
      <c r="G3" s="6">
        <v>44998</v>
      </c>
      <c r="H3" s="4">
        <v>1</v>
      </c>
      <c r="I3" s="4">
        <v>1</v>
      </c>
      <c r="J3" s="4">
        <v>1</v>
      </c>
      <c r="K3" s="4" t="s">
        <v>30</v>
      </c>
      <c r="L3" s="4">
        <v>372.2</v>
      </c>
      <c r="M3" s="4">
        <v>372.2</v>
      </c>
      <c r="N3" s="4" t="s">
        <v>40</v>
      </c>
      <c r="O3" s="4" t="s">
        <v>32</v>
      </c>
      <c r="P3" s="4" t="s">
        <v>33</v>
      </c>
      <c r="Q3" s="4">
        <v>0</v>
      </c>
      <c r="R3" s="7">
        <v>44997</v>
      </c>
      <c r="S3" s="6">
        <v>45001</v>
      </c>
      <c r="T3" s="4" t="s">
        <v>34</v>
      </c>
      <c r="U3" s="4">
        <v>372.2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39</v>
      </c>
      <c r="F4" s="6">
        <v>44997</v>
      </c>
      <c r="G4" s="6">
        <v>44998</v>
      </c>
      <c r="H4" s="4">
        <v>1</v>
      </c>
      <c r="I4" s="4">
        <v>1</v>
      </c>
      <c r="J4" s="4">
        <v>1</v>
      </c>
      <c r="K4" s="4" t="s">
        <v>30</v>
      </c>
      <c r="L4" s="4">
        <v>329.77</v>
      </c>
      <c r="M4" s="4">
        <v>329.77</v>
      </c>
      <c r="N4" s="4" t="s">
        <v>44</v>
      </c>
      <c r="O4" s="4" t="s">
        <v>32</v>
      </c>
      <c r="P4" s="4" t="s">
        <v>33</v>
      </c>
      <c r="Q4" s="4">
        <v>0</v>
      </c>
      <c r="R4" s="7">
        <v>44997</v>
      </c>
      <c r="S4" s="6">
        <v>45001</v>
      </c>
      <c r="T4" s="4" t="s">
        <v>34</v>
      </c>
      <c r="U4" s="4">
        <v>329.77</v>
      </c>
      <c r="V4" s="4">
        <v>0</v>
      </c>
      <c r="W4" s="4">
        <v>0</v>
      </c>
      <c r="X4" s="4" t="s">
        <v>45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9">
      <c r="A2" s="5">
        <v>999223132147226</v>
      </c>
      <c r="B2" s="6">
        <v>44997</v>
      </c>
      <c r="C2" s="6">
        <v>44998</v>
      </c>
      <c r="D2" s="4">
        <v>796.48</v>
      </c>
      <c r="E2" s="4" t="str">
        <f>VLOOKUP(A2,HOP!A:L,12,0)</f>
        <v>796.48</v>
      </c>
      <c r="F2" s="4" t="str">
        <f>VLOOKUP(A2,HOP!A:C,3,0)</f>
        <v>3120790</v>
      </c>
      <c r="G2" s="4">
        <f>D2-E2</f>
        <v>0</v>
      </c>
      <c r="H2" s="4" t="str">
        <f>$H$1&amp;F2</f>
        <v>，3120790</v>
      </c>
      <c r="I2" s="4" t="str">
        <f>VLOOKUP(A2,HOP!A:U,21,0)</f>
        <v>直连</v>
      </c>
    </row>
    <row r="3" s="4" customFormat="1" spans="1:9">
      <c r="A3" s="5">
        <v>999223146702745</v>
      </c>
      <c r="B3" s="6">
        <v>44997</v>
      </c>
      <c r="C3" s="6">
        <v>44998</v>
      </c>
      <c r="D3" s="4">
        <v>372.2</v>
      </c>
      <c r="E3" s="4" t="str">
        <f>VLOOKUP(A3,HOP!A:L,12,0)</f>
        <v>372.20</v>
      </c>
      <c r="F3" s="4" t="str">
        <f>VLOOKUP(A3,HOP!A:C,3,0)</f>
        <v>3123953</v>
      </c>
      <c r="G3" s="4">
        <f>D3-E3</f>
        <v>0</v>
      </c>
      <c r="H3" s="4" t="str">
        <f>$H$1&amp;F3</f>
        <v>，3123953</v>
      </c>
      <c r="I3" s="4" t="str">
        <f>VLOOKUP(A3,HOP!A:U,21,0)</f>
        <v>直连</v>
      </c>
    </row>
    <row r="4" s="4" customFormat="1" spans="1:9">
      <c r="A4" s="5">
        <v>999223156654059</v>
      </c>
      <c r="B4" s="6">
        <v>44997</v>
      </c>
      <c r="C4" s="6">
        <v>44998</v>
      </c>
      <c r="D4" s="4">
        <v>329.77</v>
      </c>
      <c r="E4" s="4" t="str">
        <f>VLOOKUP(A4,HOP!A:L,12,0)</f>
        <v>329.77</v>
      </c>
      <c r="F4" s="4" t="str">
        <f>VLOOKUP(A4,HOP!A:C,3,0)</f>
        <v>3126463</v>
      </c>
      <c r="G4" s="4">
        <f>D4-E4</f>
        <v>0</v>
      </c>
      <c r="H4" s="4" t="str">
        <f>$H$1&amp;F4</f>
        <v>，3126463</v>
      </c>
      <c r="I4" s="4" t="str">
        <f>VLOOKUP(A4,HOP!A:U,21,0)</f>
        <v>直连</v>
      </c>
    </row>
    <row r="6" spans="4:4">
      <c r="D6" s="4">
        <f>SUM(D2:D5)</f>
        <v>1498.45</v>
      </c>
    </row>
    <row r="11" spans="1:1">
      <c r="A11" s="4" t="s">
        <v>47</v>
      </c>
    </row>
    <row r="12" spans="1:1">
      <c r="A12" s="4" t="s">
        <v>48</v>
      </c>
    </row>
    <row r="13" spans="1:1">
      <c r="A13" s="4" t="s">
        <v>49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  <c r="U1" s="2" t="s">
        <v>67</v>
      </c>
      <c r="V1" s="2" t="s">
        <v>68</v>
      </c>
    </row>
    <row r="2" s="1" customFormat="1" spans="1:22">
      <c r="A2" s="3">
        <v>999223146702745</v>
      </c>
      <c r="B2" s="1" t="s">
        <v>69</v>
      </c>
      <c r="C2" s="1" t="s">
        <v>70</v>
      </c>
      <c r="D2" s="1" t="s">
        <v>71</v>
      </c>
      <c r="E2" s="1" t="s">
        <v>40</v>
      </c>
      <c r="F2" s="1" t="s">
        <v>69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  <row r="3" s="1" customFormat="1" spans="1:22">
      <c r="A3" s="3">
        <v>999223156654059</v>
      </c>
      <c r="B3" s="1" t="s">
        <v>69</v>
      </c>
      <c r="C3" s="1" t="s">
        <v>85</v>
      </c>
      <c r="D3" s="1" t="s">
        <v>86</v>
      </c>
      <c r="E3" s="1" t="s">
        <v>44</v>
      </c>
      <c r="F3" s="1" t="s">
        <v>69</v>
      </c>
      <c r="G3" s="1" t="s">
        <v>72</v>
      </c>
      <c r="H3" s="1" t="s">
        <v>73</v>
      </c>
      <c r="I3" s="1" t="s">
        <v>87</v>
      </c>
      <c r="J3" s="1" t="s">
        <v>75</v>
      </c>
      <c r="K3" s="1" t="s">
        <v>87</v>
      </c>
      <c r="L3" s="1" t="s">
        <v>87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88</v>
      </c>
      <c r="S3" s="1" t="s">
        <v>81</v>
      </c>
      <c r="T3" s="1" t="s">
        <v>82</v>
      </c>
      <c r="U3" s="1" t="s">
        <v>83</v>
      </c>
      <c r="V3" s="1" t="s">
        <v>84</v>
      </c>
    </row>
    <row r="4" s="1" customFormat="1" spans="1:22">
      <c r="A4" s="3">
        <v>999223132147226</v>
      </c>
      <c r="B4" s="1" t="s">
        <v>89</v>
      </c>
      <c r="C4" s="1" t="s">
        <v>90</v>
      </c>
      <c r="D4" s="1" t="s">
        <v>91</v>
      </c>
      <c r="E4" s="1" t="s">
        <v>31</v>
      </c>
      <c r="F4" s="1" t="s">
        <v>69</v>
      </c>
      <c r="G4" s="1" t="s">
        <v>72</v>
      </c>
      <c r="H4" s="1" t="s">
        <v>73</v>
      </c>
      <c r="I4" s="1" t="s">
        <v>92</v>
      </c>
      <c r="J4" s="1" t="s">
        <v>75</v>
      </c>
      <c r="K4" s="1" t="s">
        <v>92</v>
      </c>
      <c r="L4" s="1" t="s">
        <v>92</v>
      </c>
      <c r="M4" s="1" t="s">
        <v>76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93</v>
      </c>
      <c r="S4" s="1" t="s">
        <v>81</v>
      </c>
      <c r="T4" s="1" t="s">
        <v>82</v>
      </c>
      <c r="U4" s="1" t="s">
        <v>83</v>
      </c>
      <c r="V4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2023-03-16T03:16:44Z</dcterms:created>
  <dcterms:modified xsi:type="dcterms:W3CDTF">2023-03-16T03:34:11Z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BB6A5C8B594946118D8759E2F3F8AEC6</vt:lpwstr>
  </property>
  <property fmtid="{D5CDD505-2E9C-101B-9397-08002B2CF9AE}" pid="3" name="KSOProductBuildVer">
    <vt:lpwstr>2052-11.1.0.13703</vt:lpwstr>
  </property>
</Properties>
</file>