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<sst xmlns="http://schemas.openxmlformats.org/spreadsheetml/2006/main" count="408" uniqueCount="173">
  <si>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</si>
  <si>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</si>
  <si>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</si>
  <si>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</si>
  <si>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</si>
  <si>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</si>
  <si>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</si>
  <si>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</si>
  <si>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</si>
  <si>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</si>
  <si>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</si>
  <si>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</si>
  <si>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</si>
  <si>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</si>
  <si>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</si>
  <si>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</si>
  <si>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</si>
  <si>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</si>
  <si>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</si>
  <si>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</si>
  <si>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</si>
  <si>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</si>
  <si>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</si>
  <si>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</si>
  <si>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</si>
  <si>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999222909858473	</t>
  </si>
  <si>
    <t>Ctrip</t>
  </si>
  <si>
    <t>正常</t>
  </si>
  <si>
    <t>[香港]香港珀丽酒店(Rosedale Hotel Hong Kong)(1959488)</t>
  </si>
  <si>
    <t>高级房&lt;双人入住&gt;&lt;内宾&gt;&lt;预付&gt;&lt;无早&gt;</t>
  </si>
  <si>
    <t>CNY</t>
  </si>
  <si>
    <t>Yao/Hongping,Liu/Moli</t>
  </si>
  <si>
    <t>CA363230317CNY</t>
  </si>
  <si>
    <t>未提现</t>
  </si>
  <si>
    <t>携程开票</t>
  </si>
  <si>
    <t xml:space="preserve">3061652	</t>
  </si>
  <si>
    <t xml:space="preserve">6076631/6076632	</t>
  </si>
  <si>
    <t xml:space="preserve">999222918860341	</t>
  </si>
  <si>
    <t>[香港]香港富荟上环酒店(iclub Sheung Wan Hotel)(17083860)</t>
  </si>
  <si>
    <t>尊荟&lt;双人入住&gt;&lt;内宾&gt;&lt;预付&gt;&lt;无早&gt;</t>
  </si>
  <si>
    <t>YE/JIEHAO</t>
  </si>
  <si>
    <t xml:space="preserve">3063530	</t>
  </si>
  <si>
    <t xml:space="preserve">MTN-4908936689584311749	</t>
  </si>
  <si>
    <t xml:space="preserve">999222919596257	</t>
  </si>
  <si>
    <t>[香港]香港百利酒店(Burlington Hotel)(81148704)</t>
  </si>
  <si>
    <t>标准大床房&lt;双人入住&gt;&lt;内宾&gt;&lt;预付&gt;&lt;无早&gt;</t>
  </si>
  <si>
    <t>QIU/JIEJI</t>
  </si>
  <si>
    <t xml:space="preserve">3063683	</t>
  </si>
  <si>
    <t xml:space="preserve">MTN-4908936690752157125	</t>
  </si>
  <si>
    <t xml:space="preserve">999222922085731	</t>
  </si>
  <si>
    <t>XU/RONGZE,Zhang/yifan</t>
  </si>
  <si>
    <t xml:space="preserve">3064157	</t>
  </si>
  <si>
    <t xml:space="preserve">MTN-4908936692492188101	</t>
  </si>
  <si>
    <t xml:space="preserve">999222922110035	</t>
  </si>
  <si>
    <t>Chen/Hao</t>
  </si>
  <si>
    <t xml:space="preserve">3064163	</t>
  </si>
  <si>
    <t xml:space="preserve">MTN-4908936692695409093	</t>
  </si>
  <si>
    <t xml:space="preserve">999222948534094	</t>
  </si>
  <si>
    <t>[香港]香港丽豪酒店(Regal Riverside Hotel)(2921366)</t>
  </si>
  <si>
    <t>标准客房&lt;双人入住&gt;&lt;内宾&gt;&lt;预付&gt;&lt;无早&gt;</t>
  </si>
  <si>
    <t>ZHONG/ZHENGSHU</t>
  </si>
  <si>
    <t xml:space="preserve">3069828	</t>
  </si>
  <si>
    <t xml:space="preserve">	</t>
  </si>
  <si>
    <t xml:space="preserve">999222958453840	</t>
  </si>
  <si>
    <t>[梅州]梅州白天鹅迎宾馆(100697959)</t>
  </si>
  <si>
    <t>商务江景大床房&lt;特惠专享&gt;&lt;双人入住&gt;&lt;日历房套餐高价值&gt;&lt;双早&gt;&lt;新酒店礼盒&gt;</t>
  </si>
  <si>
    <t>邱杭</t>
  </si>
  <si>
    <t>取消</t>
  </si>
  <si>
    <t xml:space="preserve">999222958501222	</t>
  </si>
  <si>
    <t xml:space="preserve">999222963253520	</t>
  </si>
  <si>
    <t>商务城景大床房&lt;超值特惠&gt;&lt;双人入住&gt;&lt;日历房套餐高价值&gt;&lt;单早&gt;&lt;新酒店礼盒&gt;</t>
  </si>
  <si>
    <t>钱云,黄宝林</t>
  </si>
  <si>
    <t xml:space="preserve">999222964396400	</t>
  </si>
  <si>
    <t>[上海]上海古北湾大酒店(17096335)</t>
  </si>
  <si>
    <t>豪华套房&lt;双人入住&gt;&lt;内宾&gt;&lt;预付&gt;&lt;无早&gt;</t>
  </si>
  <si>
    <t>刘振宇</t>
  </si>
  <si>
    <t xml:space="preserve">3074726	</t>
  </si>
  <si>
    <t xml:space="preserve">22965140728	</t>
  </si>
  <si>
    <t>商务江景双床房&lt;特惠专享&gt;&lt;双人入住&gt;&lt;日历房套餐高价值&gt;&lt;双早&gt;&lt;新酒店礼盒&gt;</t>
  </si>
  <si>
    <t>严巧玲</t>
  </si>
  <si>
    <t xml:space="preserve">999222965310045	</t>
  </si>
  <si>
    <t>商务江景大床房&lt;超值特惠&gt;&lt;双人入住&gt;&lt;日历房套餐高价值&gt;&lt;单早&gt;&lt;新酒店礼盒&gt;</t>
  </si>
  <si>
    <t>李伟</t>
  </si>
  <si>
    <t xml:space="preserve">999222970700489	</t>
  </si>
  <si>
    <t>肖贵发</t>
  </si>
  <si>
    <t xml:space="preserve">999222970706112	</t>
  </si>
  <si>
    <t>林秀华</t>
  </si>
  <si>
    <t xml:space="preserve">999222971740531	</t>
  </si>
  <si>
    <t>崔茂春</t>
  </si>
  <si>
    <t>，</t>
  </si>
  <si>
    <t>999222958501222</t>
  </si>
  <si>
    <t>202302280903250025</t>
  </si>
  <si>
    <t>999222963253520</t>
  </si>
  <si>
    <t>202302281647080020</t>
  </si>
  <si>
    <t>202302281924250073</t>
  </si>
  <si>
    <t>999222965310045</t>
  </si>
  <si>
    <t>202302281939040073</t>
  </si>
  <si>
    <t>999222970700489</t>
  </si>
  <si>
    <t>202303011107290076</t>
  </si>
  <si>
    <t>999222970706112</t>
  </si>
  <si>
    <t>202303011102410068</t>
  </si>
  <si>
    <t>999222971740531</t>
  </si>
  <si>
    <t>202303011234460021</t>
  </si>
  <si>
    <t>A230317100549481</t>
  </si>
  <si>
    <t>房集：i230317093703 2697.6元</t>
  </si>
  <si>
    <t>CNY / HKD 当前参考汇率: 1.138132425</t>
  </si>
  <si>
    <t>总计：15220.38 CNY/
17322.81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</si>
  <si>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</si>
  <si>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</si>
  <si>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</si>
  <si>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</si>
  <si>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</si>
  <si>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</si>
  <si>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</si>
  <si>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</si>
  <si>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</si>
  <si>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</si>
  <si>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</si>
  <si>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</si>
  <si>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</si>
  <si>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</si>
  <si>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</si>
  <si>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</si>
  <si>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</si>
  <si>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</si>
  <si>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</si>
  <si>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</si>
  <si>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3074726</t>
  </si>
  <si>
    <t>上海古北湾大酒店</t>
  </si>
  <si>
    <t>2023-03-01</t>
  </si>
  <si>
    <t>2023-03-02</t>
  </si>
  <si>
    <t>退房日周结</t>
  </si>
  <si>
    <t>670.64</t>
  </si>
  <si>
    <t>RMB</t>
  </si>
  <si>
    <t>0</t>
  </si>
  <si>
    <t>0.00</t>
  </si>
  <si>
    <t>携程国内直连(DD)</t>
  </si>
  <si>
    <t>01.011249</t>
  </si>
  <si>
    <t>2023-02-28 18:15:09</t>
  </si>
  <si>
    <t>否</t>
  </si>
  <si>
    <t>汇智国际旅游发展有限公司</t>
  </si>
  <si>
    <t>直连</t>
  </si>
  <si>
    <t>中国</t>
  </si>
  <si>
    <t>2023-02-27</t>
  </si>
  <si>
    <t>3069828</t>
  </si>
  <si>
    <t>香港丽豪酒店</t>
  </si>
  <si>
    <t>ZHONG ZHENGSHU</t>
  </si>
  <si>
    <t>471.89</t>
  </si>
  <si>
    <t>2023-02-27 10:20:42</t>
  </si>
  <si>
    <t>2023-02-24</t>
  </si>
  <si>
    <t>3064163</t>
  </si>
  <si>
    <t>香港富荟上环酒店</t>
  </si>
  <si>
    <t>Chen Hao</t>
  </si>
  <si>
    <t>1955.38</t>
  </si>
  <si>
    <t>2023-02-24 22:24:49</t>
  </si>
  <si>
    <t>3064157</t>
  </si>
  <si>
    <t>XU RONGZE,Zhang yifan</t>
  </si>
  <si>
    <t>3910.76</t>
  </si>
  <si>
    <t>2023-02-24 22:23:19</t>
  </si>
  <si>
    <t>3063683</t>
  </si>
  <si>
    <t>香港百利酒店</t>
  </si>
  <si>
    <t>QIU JIEJI</t>
  </si>
  <si>
    <t>1653.88</t>
  </si>
  <si>
    <t>2023-02-24 20:09:00</t>
  </si>
  <si>
    <t>3063530</t>
  </si>
  <si>
    <t>YE JIEHAO</t>
  </si>
  <si>
    <t>977.69</t>
  </si>
  <si>
    <t>2023-02-24 19:27:32</t>
  </si>
  <si>
    <t>3061652</t>
  </si>
  <si>
    <t>香港珀丽酒店</t>
  </si>
  <si>
    <t>Yao Hongping,Liu Moli</t>
  </si>
  <si>
    <t>2882.54</t>
  </si>
  <si>
    <t>2023-02-24 10:17:02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</si>
</sst>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600075</xdr:colOff>
      <xdr:row>58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680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44986</v>
      </c>
      <c r="G2" s="6">
        <v>44987</v>
      </c>
      <c r="H2" s="4">
        <v>2</v>
      </c>
      <c r="I2" s="4">
        <v>1</v>
      </c>
      <c r="J2" s="4">
        <v>2</v>
      </c>
      <c r="K2" s="4" t="s">
        <v>30</v>
      </c>
      <c r="L2" s="4">
        <v>2882.54</v>
      </c>
      <c r="M2" s="4">
        <v>2882.54</v>
      </c>
      <c r="N2" s="4" t="s">
        <v>31</v>
      </c>
      <c r="O2" s="4" t="s">
        <v>32</v>
      </c>
      <c r="P2" s="4" t="s">
        <v>33</v>
      </c>
      <c r="Q2" s="4">
        <v>0</v>
      </c>
      <c r="R2" s="7">
        <v>44981</v>
      </c>
      <c r="S2" s="6">
        <v>45002</v>
      </c>
      <c r="T2" s="4" t="s">
        <v>34</v>
      </c>
      <c r="U2" s="4">
        <v>2882.54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44986</v>
      </c>
      <c r="G3" s="6">
        <v>44987</v>
      </c>
      <c r="H3" s="4">
        <v>1</v>
      </c>
      <c r="I3" s="4">
        <v>1</v>
      </c>
      <c r="J3" s="4">
        <v>1</v>
      </c>
      <c r="K3" s="4" t="s">
        <v>30</v>
      </c>
      <c r="L3" s="4">
        <v>977.69</v>
      </c>
      <c r="M3" s="4">
        <v>977.69</v>
      </c>
      <c r="N3" s="4" t="s">
        <v>40</v>
      </c>
      <c r="O3" s="4" t="s">
        <v>32</v>
      </c>
      <c r="P3" s="4" t="s">
        <v>33</v>
      </c>
      <c r="Q3" s="4">
        <v>0</v>
      </c>
      <c r="R3" s="7">
        <v>44981</v>
      </c>
      <c r="S3" s="6">
        <v>45002</v>
      </c>
      <c r="T3" s="4" t="s">
        <v>34</v>
      </c>
      <c r="U3" s="4">
        <v>977.69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44986</v>
      </c>
      <c r="G4" s="6">
        <v>44987</v>
      </c>
      <c r="H4" s="4">
        <v>1</v>
      </c>
      <c r="I4" s="4">
        <v>1</v>
      </c>
      <c r="J4" s="4">
        <v>1</v>
      </c>
      <c r="K4" s="4" t="s">
        <v>30</v>
      </c>
      <c r="L4" s="4">
        <v>1653.88</v>
      </c>
      <c r="M4" s="4">
        <v>1653.88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44981</v>
      </c>
      <c r="S4" s="6">
        <v>45002</v>
      </c>
      <c r="T4" s="4" t="s">
        <v>34</v>
      </c>
      <c r="U4" s="4">
        <v>1653.88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44985</v>
      </c>
      <c r="G5" s="6">
        <v>44987</v>
      </c>
      <c r="H5" s="4">
        <v>2</v>
      </c>
      <c r="I5" s="4">
        <v>2</v>
      </c>
      <c r="J5" s="4">
        <v>4</v>
      </c>
      <c r="K5" s="4" t="s">
        <v>30</v>
      </c>
      <c r="L5" s="4">
        <v>3910.76</v>
      </c>
      <c r="M5" s="4">
        <v>3910.76</v>
      </c>
      <c r="N5" s="4" t="s">
        <v>50</v>
      </c>
      <c r="O5" s="4" t="s">
        <v>32</v>
      </c>
      <c r="P5" s="4" t="s">
        <v>33</v>
      </c>
      <c r="Q5" s="4">
        <v>0</v>
      </c>
      <c r="R5" s="7">
        <v>44981</v>
      </c>
      <c r="S5" s="6">
        <v>45002</v>
      </c>
      <c r="T5" s="4" t="s">
        <v>34</v>
      </c>
      <c r="U5" s="4">
        <v>3910.76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44985</v>
      </c>
      <c r="G6" s="6">
        <v>44987</v>
      </c>
      <c r="H6" s="4">
        <v>1</v>
      </c>
      <c r="I6" s="4">
        <v>2</v>
      </c>
      <c r="J6" s="4">
        <v>2</v>
      </c>
      <c r="K6" s="4" t="s">
        <v>30</v>
      </c>
      <c r="L6" s="4">
        <v>1955.38</v>
      </c>
      <c r="M6" s="4">
        <v>1955.38</v>
      </c>
      <c r="N6" s="4" t="s">
        <v>54</v>
      </c>
      <c r="O6" s="4" t="s">
        <v>32</v>
      </c>
      <c r="P6" s="4" t="s">
        <v>33</v>
      </c>
      <c r="Q6" s="4">
        <v>0</v>
      </c>
      <c r="R6" s="7">
        <v>44981</v>
      </c>
      <c r="S6" s="6">
        <v>45002</v>
      </c>
      <c r="T6" s="4" t="s">
        <v>34</v>
      </c>
      <c r="U6" s="4">
        <v>1955.38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44986</v>
      </c>
      <c r="G7" s="6">
        <v>44987</v>
      </c>
      <c r="H7" s="4">
        <v>1</v>
      </c>
      <c r="I7" s="4">
        <v>1</v>
      </c>
      <c r="J7" s="4">
        <v>1</v>
      </c>
      <c r="K7" s="4" t="s">
        <v>30</v>
      </c>
      <c r="L7" s="4">
        <v>471.89</v>
      </c>
      <c r="M7" s="4">
        <v>471.89</v>
      </c>
      <c r="N7" s="4" t="s">
        <v>60</v>
      </c>
      <c r="O7" s="4" t="s">
        <v>32</v>
      </c>
      <c r="P7" s="4" t="s">
        <v>33</v>
      </c>
      <c r="Q7" s="4">
        <v>0</v>
      </c>
      <c r="R7" s="7">
        <v>44984</v>
      </c>
      <c r="S7" s="6">
        <v>45002</v>
      </c>
      <c r="T7" s="4" t="s">
        <v>34</v>
      </c>
      <c r="U7" s="4">
        <v>471.89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44986</v>
      </c>
      <c r="G8" s="6">
        <v>44987</v>
      </c>
      <c r="H8" s="4">
        <v>1</v>
      </c>
      <c r="I8" s="4">
        <v>1</v>
      </c>
      <c r="J8" s="4">
        <v>1</v>
      </c>
      <c r="K8" s="4" t="s">
        <v>30</v>
      </c>
      <c r="L8" s="4">
        <v>366</v>
      </c>
      <c r="M8" s="4">
        <v>366</v>
      </c>
      <c r="N8" s="4" t="s">
        <v>66</v>
      </c>
      <c r="O8" s="4" t="s">
        <v>32</v>
      </c>
      <c r="P8" s="4" t="s">
        <v>33</v>
      </c>
      <c r="Q8" s="4">
        <v>0</v>
      </c>
      <c r="R8" s="7">
        <v>44985</v>
      </c>
      <c r="S8" s="6">
        <v>45002</v>
      </c>
      <c r="T8" s="4" t="s">
        <v>34</v>
      </c>
      <c r="U8" s="4">
        <v>366</v>
      </c>
      <c r="V8" s="4">
        <v>0</v>
      </c>
      <c r="W8" s="4">
        <v>0</v>
      </c>
      <c r="X8" s="4" t="s">
        <v>62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67</v>
      </c>
      <c r="D9" s="4" t="s">
        <v>64</v>
      </c>
      <c r="E9" s="4" t="s">
        <v>65</v>
      </c>
      <c r="F9" s="6">
        <v>44986</v>
      </c>
      <c r="G9" s="6">
        <v>44987</v>
      </c>
      <c r="H9" s="4">
        <v>1</v>
      </c>
      <c r="I9" s="4">
        <v>1</v>
      </c>
      <c r="J9" s="4">
        <v>1</v>
      </c>
      <c r="K9" s="4" t="s">
        <v>30</v>
      </c>
      <c r="L9" s="4">
        <v>-366</v>
      </c>
      <c r="M9" s="4">
        <v>-366</v>
      </c>
      <c r="N9" s="4" t="s">
        <v>66</v>
      </c>
      <c r="O9" s="4" t="s">
        <v>32</v>
      </c>
      <c r="P9" s="4" t="s">
        <v>33</v>
      </c>
      <c r="Q9" s="4">
        <v>0</v>
      </c>
      <c r="R9" s="7">
        <v>44985</v>
      </c>
      <c r="S9" s="6">
        <v>45002</v>
      </c>
      <c r="T9" s="4" t="s">
        <v>34</v>
      </c>
      <c r="U9" s="4">
        <v>-366</v>
      </c>
      <c r="V9" s="4">
        <v>0</v>
      </c>
      <c r="W9" s="4">
        <v>0</v>
      </c>
      <c r="X9" s="4" t="s">
        <v>62</v>
      </c>
      <c r="Y9" s="4" t="s">
        <v>62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44986</v>
      </c>
      <c r="G10" s="6">
        <v>44987</v>
      </c>
      <c r="H10" s="4">
        <v>1</v>
      </c>
      <c r="I10" s="4">
        <v>1</v>
      </c>
      <c r="J10" s="4">
        <v>1</v>
      </c>
      <c r="K10" s="4" t="s">
        <v>30</v>
      </c>
      <c r="L10" s="4">
        <v>366</v>
      </c>
      <c r="M10" s="4">
        <v>366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44985</v>
      </c>
      <c r="S10" s="6">
        <v>45002</v>
      </c>
      <c r="T10" s="4" t="s">
        <v>34</v>
      </c>
      <c r="U10" s="4">
        <v>366</v>
      </c>
      <c r="V10" s="4">
        <v>0</v>
      </c>
      <c r="W10" s="4">
        <v>0</v>
      </c>
      <c r="X10" s="4" t="s">
        <v>62</v>
      </c>
      <c r="Y10" s="4" t="s">
        <v>62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64</v>
      </c>
      <c r="E11" s="4" t="s">
        <v>70</v>
      </c>
      <c r="F11" s="6">
        <v>44986</v>
      </c>
      <c r="G11" s="6">
        <v>44987</v>
      </c>
      <c r="H11" s="4">
        <v>2</v>
      </c>
      <c r="I11" s="4">
        <v>1</v>
      </c>
      <c r="J11" s="4">
        <v>2</v>
      </c>
      <c r="K11" s="4" t="s">
        <v>30</v>
      </c>
      <c r="L11" s="4">
        <v>641.2</v>
      </c>
      <c r="M11" s="4">
        <v>641.2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44985</v>
      </c>
      <c r="S11" s="6">
        <v>45002</v>
      </c>
      <c r="T11" s="4" t="s">
        <v>34</v>
      </c>
      <c r="U11" s="4">
        <v>641.2</v>
      </c>
      <c r="V11" s="4">
        <v>0</v>
      </c>
      <c r="W11" s="4">
        <v>0</v>
      </c>
      <c r="X11" s="4" t="s">
        <v>62</v>
      </c>
      <c r="Y11" s="4" t="s">
        <v>62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44986</v>
      </c>
      <c r="G12" s="6">
        <v>44987</v>
      </c>
      <c r="H12" s="4">
        <v>1</v>
      </c>
      <c r="I12" s="4">
        <v>1</v>
      </c>
      <c r="J12" s="4">
        <v>1</v>
      </c>
      <c r="K12" s="4" t="s">
        <v>30</v>
      </c>
      <c r="L12" s="4">
        <v>670.64</v>
      </c>
      <c r="M12" s="4">
        <v>670.64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44985</v>
      </c>
      <c r="S12" s="6">
        <v>45002</v>
      </c>
      <c r="T12" s="4" t="s">
        <v>34</v>
      </c>
      <c r="U12" s="4">
        <v>670.64</v>
      </c>
      <c r="V12" s="4">
        <v>0</v>
      </c>
      <c r="W12" s="4">
        <v>0</v>
      </c>
      <c r="X12" s="4" t="s">
        <v>76</v>
      </c>
      <c r="Y12" s="4" t="s">
        <v>62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64</v>
      </c>
      <c r="E13" s="4" t="s">
        <v>78</v>
      </c>
      <c r="F13" s="6">
        <v>44986</v>
      </c>
      <c r="G13" s="6">
        <v>44987</v>
      </c>
      <c r="H13" s="4">
        <v>1</v>
      </c>
      <c r="I13" s="4">
        <v>1</v>
      </c>
      <c r="J13" s="4">
        <v>1</v>
      </c>
      <c r="K13" s="4" t="s">
        <v>30</v>
      </c>
      <c r="L13" s="4">
        <v>341.6</v>
      </c>
      <c r="M13" s="4">
        <v>341.6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44985</v>
      </c>
      <c r="S13" s="6">
        <v>45002</v>
      </c>
      <c r="T13" s="4" t="s">
        <v>34</v>
      </c>
      <c r="U13" s="4">
        <v>341.6</v>
      </c>
      <c r="V13" s="4">
        <v>0</v>
      </c>
      <c r="W13" s="4">
        <v>0</v>
      </c>
      <c r="X13" s="4" t="s">
        <v>62</v>
      </c>
      <c r="Y13" s="4" t="s">
        <v>62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64</v>
      </c>
      <c r="E14" s="4" t="s">
        <v>81</v>
      </c>
      <c r="F14" s="6">
        <v>44986</v>
      </c>
      <c r="G14" s="6">
        <v>44987</v>
      </c>
      <c r="H14" s="4">
        <v>1</v>
      </c>
      <c r="I14" s="4">
        <v>1</v>
      </c>
      <c r="J14" s="4">
        <v>1</v>
      </c>
      <c r="K14" s="4" t="s">
        <v>30</v>
      </c>
      <c r="L14" s="4">
        <v>327.6</v>
      </c>
      <c r="M14" s="4">
        <v>327.6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44985</v>
      </c>
      <c r="S14" s="6">
        <v>45002</v>
      </c>
      <c r="T14" s="4" t="s">
        <v>34</v>
      </c>
      <c r="U14" s="4">
        <v>327.6</v>
      </c>
      <c r="V14" s="4">
        <v>0</v>
      </c>
      <c r="W14" s="4">
        <v>0</v>
      </c>
      <c r="X14" s="4" t="s">
        <v>62</v>
      </c>
      <c r="Y14" s="4" t="s">
        <v>62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64</v>
      </c>
      <c r="E15" s="4" t="s">
        <v>81</v>
      </c>
      <c r="F15" s="6">
        <v>44986</v>
      </c>
      <c r="G15" s="6">
        <v>44987</v>
      </c>
      <c r="H15" s="4">
        <v>1</v>
      </c>
      <c r="I15" s="4">
        <v>1</v>
      </c>
      <c r="J15" s="4">
        <v>1</v>
      </c>
      <c r="K15" s="4" t="s">
        <v>30</v>
      </c>
      <c r="L15" s="4">
        <v>327.6</v>
      </c>
      <c r="M15" s="4">
        <v>327.6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44986</v>
      </c>
      <c r="S15" s="6">
        <v>45002</v>
      </c>
      <c r="T15" s="4" t="s">
        <v>34</v>
      </c>
      <c r="U15" s="4">
        <v>327.6</v>
      </c>
      <c r="V15" s="4">
        <v>0</v>
      </c>
      <c r="W15" s="4">
        <v>0</v>
      </c>
      <c r="X15" s="4" t="s">
        <v>62</v>
      </c>
      <c r="Y15" s="4" t="s">
        <v>62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64</v>
      </c>
      <c r="E16" s="4" t="s">
        <v>78</v>
      </c>
      <c r="F16" s="6">
        <v>44986</v>
      </c>
      <c r="G16" s="6">
        <v>44987</v>
      </c>
      <c r="H16" s="4">
        <v>1</v>
      </c>
      <c r="I16" s="4">
        <v>1</v>
      </c>
      <c r="J16" s="4">
        <v>1</v>
      </c>
      <c r="K16" s="4" t="s">
        <v>30</v>
      </c>
      <c r="L16" s="4">
        <v>366</v>
      </c>
      <c r="M16" s="4">
        <v>366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44986</v>
      </c>
      <c r="S16" s="6">
        <v>45002</v>
      </c>
      <c r="T16" s="4" t="s">
        <v>34</v>
      </c>
      <c r="U16" s="4">
        <v>366</v>
      </c>
      <c r="V16" s="4">
        <v>0</v>
      </c>
      <c r="W16" s="4">
        <v>0</v>
      </c>
      <c r="X16" s="4" t="s">
        <v>62</v>
      </c>
      <c r="Y16" s="4" t="s">
        <v>62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64</v>
      </c>
      <c r="E17" s="4" t="s">
        <v>81</v>
      </c>
      <c r="F17" s="6">
        <v>44986</v>
      </c>
      <c r="G17" s="6">
        <v>44987</v>
      </c>
      <c r="H17" s="4">
        <v>1</v>
      </c>
      <c r="I17" s="4">
        <v>1</v>
      </c>
      <c r="J17" s="4">
        <v>1</v>
      </c>
      <c r="K17" s="4" t="s">
        <v>30</v>
      </c>
      <c r="L17" s="4">
        <v>327.6</v>
      </c>
      <c r="M17" s="4">
        <v>327.6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44986</v>
      </c>
      <c r="S17" s="6">
        <v>45002</v>
      </c>
      <c r="T17" s="4" t="s">
        <v>34</v>
      </c>
      <c r="U17" s="4">
        <v>327.6</v>
      </c>
      <c r="V17" s="4">
        <v>0</v>
      </c>
      <c r="W17" s="4">
        <v>0</v>
      </c>
      <c r="X17" s="4" t="s">
        <v>62</v>
      </c>
      <c r="Y17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E25"/>
    </sheetView>
  </sheetViews>
  <sheetFormatPr defaultColWidth="9" defaultRowHeight="13.5"/>
  <cols>
    <col min="1" max="1" width="12.625" style="4"/>
    <col min="2" max="2" width="10.375" style="4"/>
    <col min="3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999222909858473</v>
      </c>
      <c r="B2" s="6">
        <v>44986</v>
      </c>
      <c r="C2" s="6">
        <v>44987</v>
      </c>
      <c r="D2" s="4">
        <v>2882.54</v>
      </c>
      <c r="E2" s="4" t="str">
        <f>VLOOKUP(A2,HOP!A:L,12,0)</f>
        <v>2882.54</v>
      </c>
      <c r="F2" s="4" t="str">
        <f>VLOOKUP(A2,HOP!A:C,3,0)</f>
        <v>3061652</v>
      </c>
      <c r="G2" s="4">
        <f>D2-E2</f>
        <v>0</v>
      </c>
      <c r="H2" s="4" t="str">
        <f>$H$1&amp;F2</f>
        <v>，3061652</v>
      </c>
      <c r="I2" s="4" t="str">
        <f>VLOOKUP(A2,HOP!A:U,21,0)</f>
        <v>直连</v>
      </c>
    </row>
    <row r="3" s="4" customFormat="1" spans="1:9">
      <c r="A3" s="5">
        <v>999222918860341</v>
      </c>
      <c r="B3" s="6">
        <v>44986</v>
      </c>
      <c r="C3" s="6">
        <v>44987</v>
      </c>
      <c r="D3" s="4">
        <v>977.69</v>
      </c>
      <c r="E3" s="4" t="str">
        <f>VLOOKUP(A3,HOP!A:L,12,0)</f>
        <v>977.69</v>
      </c>
      <c r="F3" s="4" t="str">
        <f>VLOOKUP(A3,HOP!A:C,3,0)</f>
        <v>3063530</v>
      </c>
      <c r="G3" s="4">
        <f t="shared" ref="G3:G16" si="0">D3-E3</f>
        <v>0</v>
      </c>
      <c r="H3" s="4" t="str">
        <f t="shared" ref="H3:H16" si="1">$H$1&amp;F3</f>
        <v>，3063530</v>
      </c>
      <c r="I3" s="4" t="str">
        <f>VLOOKUP(A3,HOP!A:U,21,0)</f>
        <v>直连</v>
      </c>
    </row>
    <row r="4" s="4" customFormat="1" spans="1:9">
      <c r="A4" s="5">
        <v>999222919596257</v>
      </c>
      <c r="B4" s="6">
        <v>44986</v>
      </c>
      <c r="C4" s="6">
        <v>44987</v>
      </c>
      <c r="D4" s="4">
        <v>1653.88</v>
      </c>
      <c r="E4" s="4" t="str">
        <f>VLOOKUP(A4,HOP!A:L,12,0)</f>
        <v>1653.88</v>
      </c>
      <c r="F4" s="4" t="str">
        <f>VLOOKUP(A4,HOP!A:C,3,0)</f>
        <v>3063683</v>
      </c>
      <c r="G4" s="4">
        <f t="shared" si="0"/>
        <v>0</v>
      </c>
      <c r="H4" s="4" t="str">
        <f t="shared" si="1"/>
        <v>，3063683</v>
      </c>
      <c r="I4" s="4" t="str">
        <f>VLOOKUP(A4,HOP!A:U,21,0)</f>
        <v>直连</v>
      </c>
    </row>
    <row r="5" s="4" customFormat="1" spans="1:9">
      <c r="A5" s="5">
        <v>999222922085731</v>
      </c>
      <c r="B5" s="6">
        <v>44985</v>
      </c>
      <c r="C5" s="6">
        <v>44987</v>
      </c>
      <c r="D5" s="4">
        <v>3910.76</v>
      </c>
      <c r="E5" s="4" t="str">
        <f>VLOOKUP(A5,HOP!A:L,12,0)</f>
        <v>3910.76</v>
      </c>
      <c r="F5" s="4" t="str">
        <f>VLOOKUP(A5,HOP!A:C,3,0)</f>
        <v>3064157</v>
      </c>
      <c r="G5" s="4">
        <f t="shared" si="0"/>
        <v>0</v>
      </c>
      <c r="H5" s="4" t="str">
        <f t="shared" si="1"/>
        <v>，3064157</v>
      </c>
      <c r="I5" s="4" t="str">
        <f>VLOOKUP(A5,HOP!A:U,21,0)</f>
        <v>直连</v>
      </c>
    </row>
    <row r="6" s="4" customFormat="1" spans="1:9">
      <c r="A6" s="5">
        <v>999222922110035</v>
      </c>
      <c r="B6" s="6">
        <v>44985</v>
      </c>
      <c r="C6" s="6">
        <v>44987</v>
      </c>
      <c r="D6" s="4">
        <v>1955.38</v>
      </c>
      <c r="E6" s="4" t="str">
        <f>VLOOKUP(A6,HOP!A:L,12,0)</f>
        <v>1955.38</v>
      </c>
      <c r="F6" s="4" t="str">
        <f>VLOOKUP(A6,HOP!A:C,3,0)</f>
        <v>3064163</v>
      </c>
      <c r="G6" s="4">
        <f t="shared" si="0"/>
        <v>0</v>
      </c>
      <c r="H6" s="4" t="str">
        <f t="shared" si="1"/>
        <v>，3064163</v>
      </c>
      <c r="I6" s="4" t="str">
        <f>VLOOKUP(A6,HOP!A:U,21,0)</f>
        <v>直连</v>
      </c>
    </row>
    <row r="7" s="4" customFormat="1" spans="1:9">
      <c r="A7" s="5">
        <v>999222948534094</v>
      </c>
      <c r="B7" s="6">
        <v>44986</v>
      </c>
      <c r="C7" s="6">
        <v>44987</v>
      </c>
      <c r="D7" s="4">
        <v>471.89</v>
      </c>
      <c r="E7" s="4" t="str">
        <f>VLOOKUP(A7,HOP!A:L,12,0)</f>
        <v>471.89</v>
      </c>
      <c r="F7" s="4" t="str">
        <f>VLOOKUP(A7,HOP!A:C,3,0)</f>
        <v>3069828</v>
      </c>
      <c r="G7" s="4">
        <f t="shared" si="0"/>
        <v>0</v>
      </c>
      <c r="H7" s="4" t="str">
        <f t="shared" si="1"/>
        <v>，3069828</v>
      </c>
      <c r="I7" s="4" t="str">
        <f>VLOOKUP(A7,HOP!A:U,21,0)</f>
        <v>直连</v>
      </c>
    </row>
    <row r="8" s="4" customFormat="1" hidden="1" spans="1:9">
      <c r="A8" s="5">
        <v>999222958453840</v>
      </c>
      <c r="B8" s="6">
        <v>44986</v>
      </c>
      <c r="C8" s="6">
        <v>44987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8" t="s">
        <v>90</v>
      </c>
      <c r="B9" s="6">
        <v>44986</v>
      </c>
      <c r="C9" s="6">
        <v>44987</v>
      </c>
      <c r="D9" s="4">
        <v>366</v>
      </c>
      <c r="E9" s="4">
        <v>366</v>
      </c>
      <c r="F9" s="9" t="s">
        <v>91</v>
      </c>
      <c r="G9" s="4">
        <f t="shared" si="0"/>
        <v>0</v>
      </c>
      <c r="H9" s="4" t="str">
        <f t="shared" si="1"/>
        <v>，202302280903250025</v>
      </c>
      <c r="I9" s="4" t="e">
        <f>VLOOKUP(A9,HOP!A:U,21,0)</f>
        <v>#N/A</v>
      </c>
      <c r="J9" s="4">
        <v>2.28</v>
      </c>
    </row>
    <row r="10" s="4" customFormat="1" hidden="1" spans="1:10">
      <c r="A10" s="8" t="s">
        <v>92</v>
      </c>
      <c r="B10" s="6">
        <v>44986</v>
      </c>
      <c r="C10" s="6">
        <v>44987</v>
      </c>
      <c r="D10" s="4">
        <v>641.2</v>
      </c>
      <c r="E10" s="4">
        <v>641.2</v>
      </c>
      <c r="F10" s="9" t="s">
        <v>93</v>
      </c>
      <c r="G10" s="4">
        <f t="shared" si="0"/>
        <v>0</v>
      </c>
      <c r="H10" s="4" t="str">
        <f t="shared" si="1"/>
        <v>，202302281647080020</v>
      </c>
      <c r="I10" s="4" t="e">
        <f>VLOOKUP(A10,HOP!A:U,21,0)</f>
        <v>#N/A</v>
      </c>
      <c r="J10" s="4">
        <v>2.28</v>
      </c>
    </row>
    <row r="11" s="4" customFormat="1" spans="1:9">
      <c r="A11" s="5">
        <v>999222964396400</v>
      </c>
      <c r="B11" s="6">
        <v>44986</v>
      </c>
      <c r="C11" s="6">
        <v>44987</v>
      </c>
      <c r="D11" s="4">
        <v>670.64</v>
      </c>
      <c r="E11" s="4" t="str">
        <f>VLOOKUP(A11,HOP!A:L,12,0)</f>
        <v>670.64</v>
      </c>
      <c r="F11" s="4" t="str">
        <f>VLOOKUP(A11,HOP!A:C,3,0)</f>
        <v>3074726</v>
      </c>
      <c r="G11" s="4">
        <f t="shared" si="0"/>
        <v>0</v>
      </c>
      <c r="H11" s="4" t="str">
        <f t="shared" si="1"/>
        <v>，3074726</v>
      </c>
      <c r="I11" s="4" t="str">
        <f>VLOOKUP(A11,HOP!A:U,21,0)</f>
        <v>直连</v>
      </c>
    </row>
    <row r="12" s="4" customFormat="1" hidden="1" spans="1:10">
      <c r="A12" s="5">
        <v>22965140728</v>
      </c>
      <c r="B12" s="6">
        <v>44986</v>
      </c>
      <c r="C12" s="6">
        <v>44987</v>
      </c>
      <c r="D12" s="4">
        <v>341.6</v>
      </c>
      <c r="E12" s="4">
        <v>341.6</v>
      </c>
      <c r="F12" s="9" t="s">
        <v>94</v>
      </c>
      <c r="G12" s="4">
        <f t="shared" si="0"/>
        <v>0</v>
      </c>
      <c r="H12" s="4" t="str">
        <f t="shared" si="1"/>
        <v>，202302281924250073</v>
      </c>
      <c r="I12" s="4" t="e">
        <f>VLOOKUP(A12,HOP!A:U,21,0)</f>
        <v>#N/A</v>
      </c>
      <c r="J12" s="4">
        <v>2.28</v>
      </c>
    </row>
    <row r="13" s="4" customFormat="1" hidden="1" spans="1:10">
      <c r="A13" s="8" t="s">
        <v>95</v>
      </c>
      <c r="B13" s="6">
        <v>44986</v>
      </c>
      <c r="C13" s="6">
        <v>44987</v>
      </c>
      <c r="D13" s="4">
        <v>327.6</v>
      </c>
      <c r="E13" s="4">
        <v>327.6</v>
      </c>
      <c r="F13" s="9" t="s">
        <v>96</v>
      </c>
      <c r="G13" s="4">
        <f t="shared" si="0"/>
        <v>0</v>
      </c>
      <c r="H13" s="4" t="str">
        <f t="shared" si="1"/>
        <v>，202302281939040073</v>
      </c>
      <c r="I13" s="4" t="e">
        <f>VLOOKUP(A13,HOP!A:U,21,0)</f>
        <v>#N/A</v>
      </c>
      <c r="J13" s="4">
        <v>2.28</v>
      </c>
    </row>
    <row r="14" s="4" customFormat="1" hidden="1" spans="1:10">
      <c r="A14" s="8" t="s">
        <v>97</v>
      </c>
      <c r="B14" s="6">
        <v>44986</v>
      </c>
      <c r="C14" s="6">
        <v>44987</v>
      </c>
      <c r="D14" s="4">
        <v>327.6</v>
      </c>
      <c r="E14" s="4">
        <v>327.6</v>
      </c>
      <c r="F14" s="9" t="s">
        <v>98</v>
      </c>
      <c r="G14" s="4">
        <f t="shared" si="0"/>
        <v>0</v>
      </c>
      <c r="H14" s="4" t="str">
        <f t="shared" si="1"/>
        <v>，202303011107290076</v>
      </c>
      <c r="I14" s="4" t="e">
        <f>VLOOKUP(A14,HOP!A:U,21,0)</f>
        <v>#N/A</v>
      </c>
      <c r="J14" s="4">
        <v>3.1</v>
      </c>
    </row>
    <row r="15" s="4" customFormat="1" hidden="1" spans="1:10">
      <c r="A15" s="8" t="s">
        <v>99</v>
      </c>
      <c r="B15" s="6">
        <v>44986</v>
      </c>
      <c r="C15" s="6">
        <v>44987</v>
      </c>
      <c r="D15" s="4">
        <v>366</v>
      </c>
      <c r="E15" s="4">
        <v>366</v>
      </c>
      <c r="F15" s="9" t="s">
        <v>100</v>
      </c>
      <c r="G15" s="4">
        <f t="shared" si="0"/>
        <v>0</v>
      </c>
      <c r="H15" s="4" t="str">
        <f t="shared" si="1"/>
        <v>，202303011102410068</v>
      </c>
      <c r="I15" s="4" t="e">
        <f>VLOOKUP(A15,HOP!A:U,21,0)</f>
        <v>#N/A</v>
      </c>
      <c r="J15" s="4">
        <v>3.1</v>
      </c>
    </row>
    <row r="16" s="4" customFormat="1" hidden="1" spans="1:10">
      <c r="A16" s="8" t="s">
        <v>101</v>
      </c>
      <c r="B16" s="6">
        <v>44986</v>
      </c>
      <c r="C16" s="6">
        <v>44987</v>
      </c>
      <c r="D16" s="4">
        <v>327.6</v>
      </c>
      <c r="E16" s="4">
        <v>327.6</v>
      </c>
      <c r="F16" s="9" t="s">
        <v>102</v>
      </c>
      <c r="G16" s="4">
        <f t="shared" si="0"/>
        <v>0</v>
      </c>
      <c r="H16" s="4" t="str">
        <f t="shared" si="1"/>
        <v>，202303011234460021</v>
      </c>
      <c r="I16" s="4" t="e">
        <f>VLOOKUP(A16,HOP!A:U,21,0)</f>
        <v>#N/A</v>
      </c>
      <c r="J16" s="4">
        <v>3.1</v>
      </c>
    </row>
    <row r="18" spans="4:4">
      <c r="D18" s="4">
        <f>SUM(D2:D17)</f>
        <v>15220.38</v>
      </c>
    </row>
    <row r="22" spans="1:5">
      <c r="A22" s="4" t="s">
        <v>103</v>
      </c>
      <c r="D22" s="4">
        <v>12522.78</v>
      </c>
      <c r="E22" s="4">
        <v>14252.58</v>
      </c>
    </row>
    <row r="23" spans="1:5">
      <c r="A23" s="4" t="s">
        <v>104</v>
      </c>
      <c r="D23" s="4">
        <v>2697.6</v>
      </c>
      <c r="E23" s="4">
        <v>3070.23</v>
      </c>
    </row>
    <row r="24" spans="1:5">
      <c r="A24" s="4" t="s">
        <v>105</v>
      </c>
      <c r="D24" s="4">
        <f>SUBTOTAL(9,D22:D23)</f>
        <v>15220.38</v>
      </c>
      <c r="E24" s="4">
        <f>SUBTOTAL(9,E22:E23)</f>
        <v>17322.81</v>
      </c>
    </row>
    <row r="25" spans="1:1">
      <c r="A25" s="4" t="s">
        <v>106</v>
      </c>
    </row>
  </sheetData>
  <autoFilter ref="A1:X16">
    <filterColumn colId="3">
      <filters>
        <filter val="641.2"/>
        <filter val="670.64"/>
        <filter val="2882.54"/>
        <filter val="366"/>
        <filter val="327.6"/>
        <filter val="341.6"/>
        <filter val="3910.76"/>
        <filter val="1653.88"/>
        <filter val="1955.38"/>
        <filter val="471.89"/>
        <filter val="977.6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999222964396400</v>
      </c>
      <c r="B2" s="1" t="s">
        <v>126</v>
      </c>
      <c r="C2" s="1" t="s">
        <v>127</v>
      </c>
      <c r="D2" s="1" t="s">
        <v>128</v>
      </c>
      <c r="E2" s="1" t="s">
        <v>75</v>
      </c>
      <c r="F2" s="1" t="s">
        <v>129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3">
        <v>999222948534094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129</v>
      </c>
      <c r="G3" s="1" t="s">
        <v>130</v>
      </c>
      <c r="H3" s="1" t="s">
        <v>131</v>
      </c>
      <c r="I3" s="1" t="s">
        <v>147</v>
      </c>
      <c r="J3" s="1" t="s">
        <v>133</v>
      </c>
      <c r="K3" s="1" t="s">
        <v>147</v>
      </c>
      <c r="L3" s="1" t="s">
        <v>147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148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3">
        <v>999222922110035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126</v>
      </c>
      <c r="G4" s="1" t="s">
        <v>130</v>
      </c>
      <c r="H4" s="1" t="s">
        <v>131</v>
      </c>
      <c r="I4" s="1" t="s">
        <v>153</v>
      </c>
      <c r="J4" s="1" t="s">
        <v>133</v>
      </c>
      <c r="K4" s="1" t="s">
        <v>153</v>
      </c>
      <c r="L4" s="1" t="s">
        <v>153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154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3">
        <v>999222922085731</v>
      </c>
      <c r="B5" s="1" t="s">
        <v>149</v>
      </c>
      <c r="C5" s="1" t="s">
        <v>155</v>
      </c>
      <c r="D5" s="1" t="s">
        <v>151</v>
      </c>
      <c r="E5" s="1" t="s">
        <v>156</v>
      </c>
      <c r="F5" s="1" t="s">
        <v>126</v>
      </c>
      <c r="G5" s="1" t="s">
        <v>130</v>
      </c>
      <c r="H5" s="1" t="s">
        <v>131</v>
      </c>
      <c r="I5" s="1" t="s">
        <v>157</v>
      </c>
      <c r="J5" s="1" t="s">
        <v>133</v>
      </c>
      <c r="K5" s="1" t="s">
        <v>157</v>
      </c>
      <c r="L5" s="1" t="s">
        <v>157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158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3">
        <v>999222919596257</v>
      </c>
      <c r="B6" s="1" t="s">
        <v>149</v>
      </c>
      <c r="C6" s="1" t="s">
        <v>159</v>
      </c>
      <c r="D6" s="1" t="s">
        <v>160</v>
      </c>
      <c r="E6" s="1" t="s">
        <v>161</v>
      </c>
      <c r="F6" s="1" t="s">
        <v>129</v>
      </c>
      <c r="G6" s="1" t="s">
        <v>130</v>
      </c>
      <c r="H6" s="1" t="s">
        <v>131</v>
      </c>
      <c r="I6" s="1" t="s">
        <v>162</v>
      </c>
      <c r="J6" s="1" t="s">
        <v>133</v>
      </c>
      <c r="K6" s="1" t="s">
        <v>162</v>
      </c>
      <c r="L6" s="1" t="s">
        <v>162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163</v>
      </c>
      <c r="S6" s="1" t="s">
        <v>139</v>
      </c>
      <c r="T6" s="1" t="s">
        <v>140</v>
      </c>
      <c r="U6" s="1" t="s">
        <v>141</v>
      </c>
      <c r="V6" s="1" t="s">
        <v>142</v>
      </c>
    </row>
    <row r="7" s="1" customFormat="1" spans="1:22">
      <c r="A7" s="3">
        <v>999222918860341</v>
      </c>
      <c r="B7" s="1" t="s">
        <v>149</v>
      </c>
      <c r="C7" s="1" t="s">
        <v>164</v>
      </c>
      <c r="D7" s="1" t="s">
        <v>151</v>
      </c>
      <c r="E7" s="1" t="s">
        <v>165</v>
      </c>
      <c r="F7" s="1" t="s">
        <v>129</v>
      </c>
      <c r="G7" s="1" t="s">
        <v>130</v>
      </c>
      <c r="H7" s="1" t="s">
        <v>131</v>
      </c>
      <c r="I7" s="1" t="s">
        <v>166</v>
      </c>
      <c r="J7" s="1" t="s">
        <v>133</v>
      </c>
      <c r="K7" s="1" t="s">
        <v>166</v>
      </c>
      <c r="L7" s="1" t="s">
        <v>166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167</v>
      </c>
      <c r="S7" s="1" t="s">
        <v>139</v>
      </c>
      <c r="T7" s="1" t="s">
        <v>140</v>
      </c>
      <c r="U7" s="1" t="s">
        <v>141</v>
      </c>
      <c r="V7" s="1" t="s">
        <v>142</v>
      </c>
    </row>
    <row r="8" s="1" customFormat="1" spans="1:22">
      <c r="A8" s="3">
        <v>999222909858473</v>
      </c>
      <c r="B8" s="1" t="s">
        <v>149</v>
      </c>
      <c r="C8" s="1" t="s">
        <v>168</v>
      </c>
      <c r="D8" s="1" t="s">
        <v>169</v>
      </c>
      <c r="E8" s="1" t="s">
        <v>170</v>
      </c>
      <c r="F8" s="1" t="s">
        <v>129</v>
      </c>
      <c r="G8" s="1" t="s">
        <v>130</v>
      </c>
      <c r="H8" s="1" t="s">
        <v>131</v>
      </c>
      <c r="I8" s="1" t="s">
        <v>171</v>
      </c>
      <c r="J8" s="1" t="s">
        <v>133</v>
      </c>
      <c r="K8" s="1" t="s">
        <v>171</v>
      </c>
      <c r="L8" s="1" t="s">
        <v>171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172</v>
      </c>
      <c r="S8" s="1" t="s">
        <v>139</v>
      </c>
      <c r="T8" s="1" t="s">
        <v>140</v>
      </c>
      <c r="U8" s="1" t="s">
        <v>141</v>
      </c>
      <c r="V8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2023-03-17T01:22:28Z</dcterms:created>
  <dcterms:modified xsi:type="dcterms:W3CDTF">2023-03-17T02:07:18Z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BCA222F2753A4646A1726EEC7F88EF40</vt:lpwstr>
  </property>
  <property fmtid="{D5CDD505-2E9C-101B-9397-08002B2CF9AE}" pid="3" name="KSOProductBuildVer">
    <vt:lpwstr>2052-11.1.0.13703</vt:lpwstr>
  </property>
</Properties>
</file>