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</definedName>
  </definedNames>
  <calcPr calcId="144525"/>
</workbook>
</file>

<file path=xl/sharedStrings.xml><?xml version="1.0" encoding="utf-8"?>
<sst xmlns="http://schemas.openxmlformats.org/spreadsheetml/2006/main" count="742" uniqueCount="243">
  <si>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</si>
  <si>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</si>
  <si>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</si>
  <si>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</si>
  <si>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</si>
  <si>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</si>
  <si>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</si>
  <si>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</si>
  <si>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</si>
  <si>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</si>
  <si>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</si>
  <si>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</si>
  <si>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</si>
  <si>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</si>
  <si>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</si>
  <si>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</si>
  <si>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</si>
  <si>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</si>
  <si>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</si>
  <si>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</si>
  <si>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</si>
  <si>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</si>
  <si>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</si>
  <si>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</si>
  <si>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</si>
  <si>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999222914232586	</t>
  </si>
  <si>
    <t>Ctrip</t>
  </si>
  <si>
    <t>正常</t>
  </si>
  <si>
    <t>[北京]全季酒店(北京安定门店)(76445849)</t>
  </si>
  <si>
    <t>高级大床房&lt;至多8间&gt;&lt;2人入住&gt;</t>
  </si>
  <si>
    <t>CNY</t>
  </si>
  <si>
    <t>马春晔</t>
  </si>
  <si>
    <t>CA13744230317CNY</t>
  </si>
  <si>
    <t>未提现</t>
  </si>
  <si>
    <t>携程开票</t>
  </si>
  <si>
    <t xml:space="preserve">3062641	</t>
  </si>
  <si>
    <t xml:space="preserve">R1000096109954886001	</t>
  </si>
  <si>
    <t xml:space="preserve">999222922771821	</t>
  </si>
  <si>
    <t>[广州]汉庭酒店(广州三元里地铁站店)(83900309)</t>
  </si>
  <si>
    <t>高级大床房A&lt;至多8间&gt;&lt;2人入住&gt;</t>
  </si>
  <si>
    <t>王丽萍</t>
  </si>
  <si>
    <t xml:space="preserve">3064282	</t>
  </si>
  <si>
    <t xml:space="preserve">R5104001109983986001	</t>
  </si>
  <si>
    <t xml:space="preserve">999222922820961	</t>
  </si>
  <si>
    <t>朱鑫苑</t>
  </si>
  <si>
    <t xml:space="preserve">3064295	</t>
  </si>
  <si>
    <t xml:space="preserve">R5104001109984193001	</t>
  </si>
  <si>
    <t xml:space="preserve">999222964424743	</t>
  </si>
  <si>
    <t>[台东]鲔鱼家族饭店-台东馆(Fish Hotel -Taitung)(81210508)</t>
  </si>
  <si>
    <t>豪华双床房&lt;至多8间&gt;&lt;2人入住&gt;</t>
  </si>
  <si>
    <t>Jan/lizzy jean,Jan/lizzy jean</t>
  </si>
  <si>
    <t xml:space="preserve">3074737	</t>
  </si>
  <si>
    <t xml:space="preserve">	</t>
  </si>
  <si>
    <t xml:space="preserve">999222965172822	</t>
  </si>
  <si>
    <t>[北京]格林豪泰酒店(北京方庄店)(68604055)</t>
  </si>
  <si>
    <t>双床房&lt;2人入住&gt;</t>
  </si>
  <si>
    <t>周武臣</t>
  </si>
  <si>
    <t xml:space="preserve">3074974	</t>
  </si>
  <si>
    <t xml:space="preserve">(GRT)83572029	</t>
  </si>
  <si>
    <t xml:space="preserve">999222969147590	</t>
  </si>
  <si>
    <t>[南宁]城市便捷酒店(南宁安吉万达广场店)(68328359)</t>
  </si>
  <si>
    <t>特惠大床房(无窗)&lt;至多8间&gt;&lt;2人入住&gt;</t>
  </si>
  <si>
    <t>农芸三</t>
  </si>
  <si>
    <t xml:space="preserve">3076296	</t>
  </si>
  <si>
    <t>取消</t>
  </si>
  <si>
    <t xml:space="preserve">999222969174917	</t>
  </si>
  <si>
    <t>[东莞]城市便捷酒店(东莞石碣嘉荣购物广场店)(93875477)</t>
  </si>
  <si>
    <t>商务双人间&lt;至多8间&gt;&lt;2人入住&gt;</t>
  </si>
  <si>
    <t>蒙凤</t>
  </si>
  <si>
    <t xml:space="preserve">3076320	</t>
  </si>
  <si>
    <t xml:space="preserve">R_0769004_2299729	</t>
  </si>
  <si>
    <t xml:space="preserve">999222969182492	</t>
  </si>
  <si>
    <t>特惠大床房&lt;至多8间&gt;&lt;2人入住&gt;</t>
  </si>
  <si>
    <t xml:space="preserve">3076326	</t>
  </si>
  <si>
    <t xml:space="preserve">999222969201965	</t>
  </si>
  <si>
    <t>LIU/SHUZHONG</t>
  </si>
  <si>
    <t xml:space="preserve">3076339	</t>
  </si>
  <si>
    <t xml:space="preserve">999222969996906	</t>
  </si>
  <si>
    <t>[嘉义市]嘉义HOTEL HI垂杨店(Hotel Hi - Chuiyang)(80941925)</t>
  </si>
  <si>
    <t>商务大床房&lt;至多8间&gt;&lt;2人入住&gt;&lt;早餐&gt;</t>
  </si>
  <si>
    <t>Hsu/Yufang</t>
  </si>
  <si>
    <t xml:space="preserve">3076578	</t>
  </si>
  <si>
    <t xml:space="preserve">862933152	</t>
  </si>
  <si>
    <t xml:space="preserve">999222971049917	</t>
  </si>
  <si>
    <t>[枣庄]格林豪泰智选酒店(枣庄华山路银座店)(104346544)</t>
  </si>
  <si>
    <t>商务大床房&lt;至多8间&gt;&lt;2人入住&gt;</t>
  </si>
  <si>
    <t>李修文</t>
  </si>
  <si>
    <t xml:space="preserve">3076866	</t>
  </si>
  <si>
    <t xml:space="preserve">(GRT)83589754;	</t>
  </si>
  <si>
    <t xml:space="preserve">999222971569088	</t>
  </si>
  <si>
    <t>王栋</t>
  </si>
  <si>
    <t xml:space="preserve">3076994	</t>
  </si>
  <si>
    <t xml:space="preserve">(GRT)83591563;	</t>
  </si>
  <si>
    <t xml:space="preserve">999222971658860	</t>
  </si>
  <si>
    <t>王立超</t>
  </si>
  <si>
    <t xml:space="preserve">3077009	</t>
  </si>
  <si>
    <t xml:space="preserve">(GRT)83591908;	</t>
  </si>
  <si>
    <t xml:space="preserve">999222972052899	</t>
  </si>
  <si>
    <t>商务四人房&lt;至多8间&gt;&lt;2人入住&gt;</t>
  </si>
  <si>
    <t>YE/Wanlin,YE/Wanlin</t>
  </si>
  <si>
    <t xml:space="preserve">3077124	</t>
  </si>
  <si>
    <t xml:space="preserve">999222972950645	</t>
  </si>
  <si>
    <t>[烟台]烟台金海岸希尔顿酒店(81209998)</t>
  </si>
  <si>
    <t>行政客房大床房&lt;2人入住&gt;</t>
  </si>
  <si>
    <t>郭明华</t>
  </si>
  <si>
    <t xml:space="preserve">3077361	</t>
  </si>
  <si>
    <t xml:space="preserve">3344850619	</t>
  </si>
  <si>
    <t xml:space="preserve">999222974962380	</t>
  </si>
  <si>
    <t>豪华双人房&lt;至多8间&gt;&lt;2人入住&gt;</t>
  </si>
  <si>
    <t>HSU/ANYOU</t>
  </si>
  <si>
    <t xml:space="preserve">3077897	</t>
  </si>
  <si>
    <t xml:space="preserve">999222975763181	</t>
  </si>
  <si>
    <t>[嘉义市]嘉义HOTEL HI新民店(Hotel Hi – Xinmin)(80942313)</t>
  </si>
  <si>
    <t>商务房&lt;至多8间&gt;&lt;2人入住&gt;</t>
  </si>
  <si>
    <t>Chen/Zan yu,Chen/Zan yu</t>
  </si>
  <si>
    <t xml:space="preserve">3078096	</t>
  </si>
  <si>
    <t xml:space="preserve">999222977191560	</t>
  </si>
  <si>
    <t>[滁州]格林豪泰智选酒店(滁州万达广场店)(80247776)</t>
  </si>
  <si>
    <t>程康</t>
  </si>
  <si>
    <t xml:space="preserve">3078584	</t>
  </si>
  <si>
    <t xml:space="preserve">(GRT)83612152;	</t>
  </si>
  <si>
    <t xml:space="preserve">999222977497127	</t>
  </si>
  <si>
    <t>[杭州]浙江世贸君澜大饭店(83901045)</t>
  </si>
  <si>
    <t>王亦人</t>
  </si>
  <si>
    <t xml:space="preserve">3078671	</t>
  </si>
  <si>
    <t xml:space="preserve">999222977634391	</t>
  </si>
  <si>
    <t>于贞贞</t>
  </si>
  <si>
    <t xml:space="preserve">3078707	</t>
  </si>
  <si>
    <t xml:space="preserve">(GRT)83613443;	</t>
  </si>
  <si>
    <t xml:space="preserve">999222978228286	</t>
  </si>
  <si>
    <t>[三亚]三亚湾红树林度假世界(皇后棕酒店)(80244062)</t>
  </si>
  <si>
    <t>城市景观双床房&lt;至多8间&gt;&lt;2人入住&gt;&lt;早餐&gt;</t>
  </si>
  <si>
    <t>刘锦丰</t>
  </si>
  <si>
    <t xml:space="preserve">3078886	</t>
  </si>
  <si>
    <t xml:space="preserve">863482016	</t>
  </si>
  <si>
    <t>，</t>
  </si>
  <si>
    <t>5908 CNY</t>
  </si>
  <si>
    <t>A230317092755481</t>
  </si>
  <si>
    <t>总计：5908元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</si>
  <si>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</si>
  <si>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</si>
  <si>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</si>
  <si>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</si>
  <si>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</si>
  <si>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</si>
  <si>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</si>
  <si>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</si>
  <si>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</si>
  <si>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</si>
  <si>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</si>
  <si>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</si>
  <si>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</si>
  <si>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</si>
  <si>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</si>
  <si>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</si>
  <si>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</si>
  <si>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</si>
  <si>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</si>
  <si>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2023-03-01</t>
  </si>
  <si>
    <t>3078886</t>
  </si>
  <si>
    <t>三亚湾红树林度假世界(皇后棕酒店)</t>
  </si>
  <si>
    <t>2023-03-02</t>
  </si>
  <si>
    <t>退房日月结</t>
  </si>
  <si>
    <t>930.00</t>
  </si>
  <si>
    <t>RMB</t>
  </si>
  <si>
    <t>0.00</t>
  </si>
  <si>
    <t>-930</t>
  </si>
  <si>
    <t>携程汇登国内直连</t>
  </si>
  <si>
    <t>01.011264</t>
  </si>
  <si>
    <t>2023-03-01 21:36:45</t>
  </si>
  <si>
    <t>否</t>
  </si>
  <si>
    <t>广州汇登信息科技有限公司</t>
  </si>
  <si>
    <t>直连</t>
  </si>
  <si>
    <t>中国</t>
  </si>
  <si>
    <t>3078707</t>
  </si>
  <si>
    <t>格林豪泰智选酒店(滁州万达广场店)</t>
  </si>
  <si>
    <t>155.00</t>
  </si>
  <si>
    <t>0</t>
  </si>
  <si>
    <t>2023-03-01 20:52:23</t>
  </si>
  <si>
    <t>3078671</t>
  </si>
  <si>
    <t>浙江世贸君澜大饭店</t>
  </si>
  <si>
    <t>783.00</t>
  </si>
  <si>
    <t>2023-03-01 20:43:43</t>
  </si>
  <si>
    <t>3078584</t>
  </si>
  <si>
    <t>2023-03-01 20:19:02</t>
  </si>
  <si>
    <t>3078096</t>
  </si>
  <si>
    <t>嘉义HOTEL HI新民店</t>
  </si>
  <si>
    <t>Chen Zan yu,Chen Zan yu</t>
  </si>
  <si>
    <t>362.00</t>
  </si>
  <si>
    <t>2023-03-01 18:20:07</t>
  </si>
  <si>
    <t>3077897</t>
  </si>
  <si>
    <t>鲔鱼家族饭店-台东馆</t>
  </si>
  <si>
    <t>HSU ANYOU</t>
  </si>
  <si>
    <t>304.00</t>
  </si>
  <si>
    <t>2023-03-01 17:26:32</t>
  </si>
  <si>
    <t>3077361</t>
  </si>
  <si>
    <t>烟台金海岸希尔顿酒店</t>
  </si>
  <si>
    <t>708.00</t>
  </si>
  <si>
    <t>2023-03-01 14:24:07</t>
  </si>
  <si>
    <t>3077124</t>
  </si>
  <si>
    <t>嘉义HOTEL HI垂杨店</t>
  </si>
  <si>
    <t>YE Wanlin,YE Wanlin</t>
  </si>
  <si>
    <t>412.00</t>
  </si>
  <si>
    <t>2023-03-01 13:00:44</t>
  </si>
  <si>
    <t>3077009</t>
  </si>
  <si>
    <t>格林豪泰智选酒店(枣庄华山路银座店)</t>
  </si>
  <si>
    <t>151.00</t>
  </si>
  <si>
    <t>2023-03-01 12:26:16</t>
  </si>
  <si>
    <t>3076994</t>
  </si>
  <si>
    <t>2023-03-01 12:18:18</t>
  </si>
  <si>
    <t>3076866</t>
  </si>
  <si>
    <t>2023-03-01 11:33:51</t>
  </si>
  <si>
    <t>3076578</t>
  </si>
  <si>
    <t>Hsu Yufang</t>
  </si>
  <si>
    <t>324.00</t>
  </si>
  <si>
    <t>2023-03-01 09:36:55</t>
  </si>
  <si>
    <t>3076339</t>
  </si>
  <si>
    <t>LIU SHUZHONG</t>
  </si>
  <si>
    <t>2023-03-01 06:58:24</t>
  </si>
  <si>
    <t>3076320</t>
  </si>
  <si>
    <t>城市便捷酒店(东莞石碣镇政府店)</t>
  </si>
  <si>
    <t>157.00</t>
  </si>
  <si>
    <t>2023-03-01 06:38:43</t>
  </si>
  <si>
    <t>2023-02-28</t>
  </si>
  <si>
    <t>3074974</t>
  </si>
  <si>
    <t>格林豪泰酒店(北京方庄店)</t>
  </si>
  <si>
    <t>388.00</t>
  </si>
  <si>
    <t>2023-02-28 19:21:33</t>
  </si>
  <si>
    <t>3074737</t>
  </si>
  <si>
    <t>Jan lizzy jean,Jan lizzy jean</t>
  </si>
  <si>
    <t>305.00</t>
  </si>
  <si>
    <t>2023-02-28 18:27:16</t>
  </si>
  <si>
    <t>2023-02-24</t>
  </si>
  <si>
    <t>3064295</t>
  </si>
  <si>
    <t>汉庭酒店(广州三元里地铁站店)</t>
  </si>
  <si>
    <t>259.00</t>
  </si>
  <si>
    <t>2023-02-24 23:09:56</t>
  </si>
  <si>
    <t>3064282</t>
  </si>
  <si>
    <t>2023-02-24 23:06:28</t>
  </si>
  <si>
    <t>3062641</t>
  </si>
  <si>
    <t>全季酒店(北京安定门店)</t>
  </si>
  <si>
    <t>580.00</t>
  </si>
  <si>
    <t>2023-02-24 15:01:30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</si>
</sst>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44986</v>
      </c>
      <c r="G2" s="6">
        <v>44987</v>
      </c>
      <c r="H2" s="4">
        <v>1</v>
      </c>
      <c r="I2" s="4">
        <v>1</v>
      </c>
      <c r="J2" s="4">
        <v>1</v>
      </c>
      <c r="K2" s="4" t="s">
        <v>30</v>
      </c>
      <c r="L2" s="4">
        <v>580</v>
      </c>
      <c r="M2" s="4">
        <v>580</v>
      </c>
      <c r="N2" s="4" t="s">
        <v>31</v>
      </c>
      <c r="O2" s="4" t="s">
        <v>32</v>
      </c>
      <c r="P2" s="4" t="s">
        <v>33</v>
      </c>
      <c r="Q2" s="4">
        <v>0</v>
      </c>
      <c r="R2" s="7">
        <v>44981</v>
      </c>
      <c r="S2" s="6">
        <v>45002</v>
      </c>
      <c r="T2" s="4" t="s">
        <v>34</v>
      </c>
      <c r="U2" s="4">
        <v>580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44986</v>
      </c>
      <c r="G3" s="6">
        <v>44987</v>
      </c>
      <c r="H3" s="4">
        <v>1</v>
      </c>
      <c r="I3" s="4">
        <v>1</v>
      </c>
      <c r="J3" s="4">
        <v>1</v>
      </c>
      <c r="K3" s="4" t="s">
        <v>30</v>
      </c>
      <c r="L3" s="4">
        <v>259</v>
      </c>
      <c r="M3" s="4">
        <v>259</v>
      </c>
      <c r="N3" s="4" t="s">
        <v>40</v>
      </c>
      <c r="O3" s="4" t="s">
        <v>32</v>
      </c>
      <c r="P3" s="4" t="s">
        <v>33</v>
      </c>
      <c r="Q3" s="4">
        <v>0</v>
      </c>
      <c r="R3" s="7">
        <v>44981</v>
      </c>
      <c r="S3" s="6">
        <v>45002</v>
      </c>
      <c r="T3" s="4" t="s">
        <v>34</v>
      </c>
      <c r="U3" s="4">
        <v>259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44986</v>
      </c>
      <c r="G4" s="6">
        <v>44987</v>
      </c>
      <c r="H4" s="4">
        <v>1</v>
      </c>
      <c r="I4" s="4">
        <v>1</v>
      </c>
      <c r="J4" s="4">
        <v>1</v>
      </c>
      <c r="K4" s="4" t="s">
        <v>30</v>
      </c>
      <c r="L4" s="4">
        <v>259</v>
      </c>
      <c r="M4" s="4">
        <v>259</v>
      </c>
      <c r="N4" s="4" t="s">
        <v>44</v>
      </c>
      <c r="O4" s="4" t="s">
        <v>32</v>
      </c>
      <c r="P4" s="4" t="s">
        <v>33</v>
      </c>
      <c r="Q4" s="4">
        <v>0</v>
      </c>
      <c r="R4" s="7">
        <v>44981</v>
      </c>
      <c r="S4" s="6">
        <v>45002</v>
      </c>
      <c r="T4" s="4" t="s">
        <v>34</v>
      </c>
      <c r="U4" s="4">
        <v>259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44986</v>
      </c>
      <c r="G5" s="6">
        <v>44987</v>
      </c>
      <c r="H5" s="4">
        <v>1</v>
      </c>
      <c r="I5" s="4">
        <v>1</v>
      </c>
      <c r="J5" s="4">
        <v>1</v>
      </c>
      <c r="K5" s="4" t="s">
        <v>30</v>
      </c>
      <c r="L5" s="4">
        <v>305</v>
      </c>
      <c r="M5" s="4">
        <v>305</v>
      </c>
      <c r="N5" s="4" t="s">
        <v>50</v>
      </c>
      <c r="O5" s="4" t="s">
        <v>32</v>
      </c>
      <c r="P5" s="4" t="s">
        <v>33</v>
      </c>
      <c r="Q5" s="4">
        <v>0</v>
      </c>
      <c r="R5" s="7">
        <v>44985</v>
      </c>
      <c r="S5" s="6">
        <v>45002</v>
      </c>
      <c r="T5" s="4" t="s">
        <v>34</v>
      </c>
      <c r="U5" s="4">
        <v>305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44986</v>
      </c>
      <c r="G6" s="6">
        <v>44987</v>
      </c>
      <c r="H6" s="4">
        <v>1</v>
      </c>
      <c r="I6" s="4">
        <v>1</v>
      </c>
      <c r="J6" s="4">
        <v>1</v>
      </c>
      <c r="K6" s="4" t="s">
        <v>30</v>
      </c>
      <c r="L6" s="4">
        <v>388</v>
      </c>
      <c r="M6" s="4">
        <v>388</v>
      </c>
      <c r="N6" s="4" t="s">
        <v>56</v>
      </c>
      <c r="O6" s="4" t="s">
        <v>32</v>
      </c>
      <c r="P6" s="4" t="s">
        <v>33</v>
      </c>
      <c r="Q6" s="4">
        <v>0</v>
      </c>
      <c r="R6" s="7">
        <v>44985</v>
      </c>
      <c r="S6" s="6">
        <v>45002</v>
      </c>
      <c r="T6" s="4" t="s">
        <v>34</v>
      </c>
      <c r="U6" s="4">
        <v>388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44986</v>
      </c>
      <c r="G7" s="6">
        <v>44987</v>
      </c>
      <c r="H7" s="4">
        <v>1</v>
      </c>
      <c r="I7" s="4">
        <v>1</v>
      </c>
      <c r="J7" s="4">
        <v>1</v>
      </c>
      <c r="K7" s="4" t="s">
        <v>30</v>
      </c>
      <c r="L7" s="4">
        <v>171</v>
      </c>
      <c r="M7" s="4">
        <v>171</v>
      </c>
      <c r="N7" s="4" t="s">
        <v>62</v>
      </c>
      <c r="O7" s="4" t="s">
        <v>32</v>
      </c>
      <c r="P7" s="4" t="s">
        <v>33</v>
      </c>
      <c r="Q7" s="4">
        <v>0</v>
      </c>
      <c r="R7" s="7">
        <v>44986</v>
      </c>
      <c r="S7" s="6">
        <v>45002</v>
      </c>
      <c r="T7" s="4" t="s">
        <v>34</v>
      </c>
      <c r="U7" s="4">
        <v>171</v>
      </c>
      <c r="V7" s="4">
        <v>0</v>
      </c>
      <c r="W7" s="4">
        <v>0</v>
      </c>
      <c r="X7" s="4" t="s">
        <v>63</v>
      </c>
      <c r="Y7" s="4" t="s">
        <v>52</v>
      </c>
    </row>
    <row r="8" s="4" customFormat="1" spans="1:25">
      <c r="A8" s="4" t="s">
        <v>59</v>
      </c>
      <c r="B8" s="4" t="s">
        <v>26</v>
      </c>
      <c r="C8" s="4" t="s">
        <v>64</v>
      </c>
      <c r="D8" s="4" t="s">
        <v>60</v>
      </c>
      <c r="E8" s="4" t="s">
        <v>61</v>
      </c>
      <c r="F8" s="6">
        <v>44986</v>
      </c>
      <c r="G8" s="6">
        <v>44987</v>
      </c>
      <c r="H8" s="4">
        <v>1</v>
      </c>
      <c r="I8" s="4">
        <v>1</v>
      </c>
      <c r="J8" s="4">
        <v>1</v>
      </c>
      <c r="K8" s="4" t="s">
        <v>30</v>
      </c>
      <c r="L8" s="4">
        <v>-171</v>
      </c>
      <c r="M8" s="4">
        <v>-171</v>
      </c>
      <c r="N8" s="4" t="s">
        <v>62</v>
      </c>
      <c r="O8" s="4" t="s">
        <v>32</v>
      </c>
      <c r="P8" s="4" t="s">
        <v>33</v>
      </c>
      <c r="Q8" s="4">
        <v>0</v>
      </c>
      <c r="R8" s="7">
        <v>44986</v>
      </c>
      <c r="S8" s="6">
        <v>45002</v>
      </c>
      <c r="T8" s="4" t="s">
        <v>34</v>
      </c>
      <c r="U8" s="4">
        <v>-171</v>
      </c>
      <c r="V8" s="4">
        <v>0</v>
      </c>
      <c r="W8" s="4">
        <v>0</v>
      </c>
      <c r="X8" s="4" t="s">
        <v>63</v>
      </c>
      <c r="Y8" s="4" t="s">
        <v>52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44986</v>
      </c>
      <c r="G9" s="6">
        <v>44987</v>
      </c>
      <c r="H9" s="4">
        <v>1</v>
      </c>
      <c r="I9" s="4">
        <v>1</v>
      </c>
      <c r="J9" s="4">
        <v>1</v>
      </c>
      <c r="K9" s="4" t="s">
        <v>30</v>
      </c>
      <c r="L9" s="4">
        <v>157</v>
      </c>
      <c r="M9" s="4">
        <v>157</v>
      </c>
      <c r="N9" s="4" t="s">
        <v>68</v>
      </c>
      <c r="O9" s="4" t="s">
        <v>32</v>
      </c>
      <c r="P9" s="4" t="s">
        <v>33</v>
      </c>
      <c r="Q9" s="4">
        <v>0</v>
      </c>
      <c r="R9" s="7">
        <v>44986</v>
      </c>
      <c r="S9" s="6">
        <v>45002</v>
      </c>
      <c r="T9" s="4" t="s">
        <v>34</v>
      </c>
      <c r="U9" s="4">
        <v>157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66</v>
      </c>
      <c r="E10" s="4" t="s">
        <v>72</v>
      </c>
      <c r="F10" s="6">
        <v>44986</v>
      </c>
      <c r="G10" s="6">
        <v>44987</v>
      </c>
      <c r="H10" s="4">
        <v>1</v>
      </c>
      <c r="I10" s="4">
        <v>1</v>
      </c>
      <c r="J10" s="4">
        <v>1</v>
      </c>
      <c r="K10" s="4" t="s">
        <v>30</v>
      </c>
      <c r="L10" s="4">
        <v>130</v>
      </c>
      <c r="M10" s="4">
        <v>130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44986</v>
      </c>
      <c r="S10" s="6">
        <v>45002</v>
      </c>
      <c r="T10" s="4" t="s">
        <v>34</v>
      </c>
      <c r="U10" s="4">
        <v>130</v>
      </c>
      <c r="V10" s="4">
        <v>0</v>
      </c>
      <c r="W10" s="4">
        <v>0</v>
      </c>
      <c r="X10" s="4" t="s">
        <v>73</v>
      </c>
      <c r="Y10" s="4" t="s">
        <v>52</v>
      </c>
    </row>
    <row r="11" s="4" customFormat="1" spans="1:25">
      <c r="A11" s="4" t="s">
        <v>71</v>
      </c>
      <c r="B11" s="4" t="s">
        <v>26</v>
      </c>
      <c r="C11" s="4" t="s">
        <v>64</v>
      </c>
      <c r="D11" s="4" t="s">
        <v>66</v>
      </c>
      <c r="E11" s="4" t="s">
        <v>72</v>
      </c>
      <c r="F11" s="6">
        <v>44986</v>
      </c>
      <c r="G11" s="6">
        <v>44987</v>
      </c>
      <c r="H11" s="4">
        <v>1</v>
      </c>
      <c r="I11" s="4">
        <v>1</v>
      </c>
      <c r="J11" s="4">
        <v>1</v>
      </c>
      <c r="K11" s="4" t="s">
        <v>30</v>
      </c>
      <c r="L11" s="4">
        <v>-130</v>
      </c>
      <c r="M11" s="4">
        <v>-130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44986</v>
      </c>
      <c r="S11" s="6">
        <v>45002</v>
      </c>
      <c r="T11" s="4" t="s">
        <v>34</v>
      </c>
      <c r="U11" s="4">
        <v>-130</v>
      </c>
      <c r="V11" s="4">
        <v>0</v>
      </c>
      <c r="W11" s="4">
        <v>0</v>
      </c>
      <c r="X11" s="4" t="s">
        <v>73</v>
      </c>
      <c r="Y11" s="4" t="s">
        <v>52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48</v>
      </c>
      <c r="E12" s="4" t="s">
        <v>49</v>
      </c>
      <c r="F12" s="6">
        <v>44986</v>
      </c>
      <c r="G12" s="6">
        <v>44987</v>
      </c>
      <c r="H12" s="4">
        <v>1</v>
      </c>
      <c r="I12" s="4">
        <v>1</v>
      </c>
      <c r="J12" s="4">
        <v>1</v>
      </c>
      <c r="K12" s="4" t="s">
        <v>30</v>
      </c>
      <c r="L12" s="4">
        <v>304</v>
      </c>
      <c r="M12" s="4">
        <v>304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44986</v>
      </c>
      <c r="S12" s="6">
        <v>45002</v>
      </c>
      <c r="T12" s="4" t="s">
        <v>34</v>
      </c>
      <c r="U12" s="4">
        <v>304</v>
      </c>
      <c r="V12" s="4">
        <v>0</v>
      </c>
      <c r="W12" s="4">
        <v>0</v>
      </c>
      <c r="X12" s="4" t="s">
        <v>76</v>
      </c>
      <c r="Y12" s="4" t="s">
        <v>52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44986</v>
      </c>
      <c r="G13" s="6">
        <v>44987</v>
      </c>
      <c r="H13" s="4">
        <v>1</v>
      </c>
      <c r="I13" s="4">
        <v>1</v>
      </c>
      <c r="J13" s="4">
        <v>1</v>
      </c>
      <c r="K13" s="4" t="s">
        <v>30</v>
      </c>
      <c r="L13" s="4">
        <v>324</v>
      </c>
      <c r="M13" s="4">
        <v>324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44986</v>
      </c>
      <c r="S13" s="6">
        <v>45002</v>
      </c>
      <c r="T13" s="4" t="s">
        <v>34</v>
      </c>
      <c r="U13" s="4">
        <v>324</v>
      </c>
      <c r="V13" s="4">
        <v>0</v>
      </c>
      <c r="W13" s="4">
        <v>0</v>
      </c>
      <c r="X13" s="4" t="s">
        <v>81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44986</v>
      </c>
      <c r="G14" s="6">
        <v>44987</v>
      </c>
      <c r="H14" s="4">
        <v>1</v>
      </c>
      <c r="I14" s="4">
        <v>1</v>
      </c>
      <c r="J14" s="4">
        <v>1</v>
      </c>
      <c r="K14" s="4" t="s">
        <v>30</v>
      </c>
      <c r="L14" s="4">
        <v>151</v>
      </c>
      <c r="M14" s="4">
        <v>151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44986</v>
      </c>
      <c r="S14" s="6">
        <v>45002</v>
      </c>
      <c r="T14" s="4" t="s">
        <v>34</v>
      </c>
      <c r="U14" s="4">
        <v>151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44986</v>
      </c>
      <c r="G15" s="6">
        <v>44987</v>
      </c>
      <c r="H15" s="4">
        <v>1</v>
      </c>
      <c r="I15" s="4">
        <v>1</v>
      </c>
      <c r="J15" s="4">
        <v>1</v>
      </c>
      <c r="K15" s="4" t="s">
        <v>30</v>
      </c>
      <c r="L15" s="4">
        <v>151</v>
      </c>
      <c r="M15" s="4">
        <v>151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44986</v>
      </c>
      <c r="S15" s="6">
        <v>45002</v>
      </c>
      <c r="T15" s="4" t="s">
        <v>34</v>
      </c>
      <c r="U15" s="4">
        <v>151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44986</v>
      </c>
      <c r="G16" s="6">
        <v>44987</v>
      </c>
      <c r="H16" s="4">
        <v>1</v>
      </c>
      <c r="I16" s="4">
        <v>1</v>
      </c>
      <c r="J16" s="4">
        <v>1</v>
      </c>
      <c r="K16" s="4" t="s">
        <v>30</v>
      </c>
      <c r="L16" s="4">
        <v>151</v>
      </c>
      <c r="M16" s="4">
        <v>151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44986</v>
      </c>
      <c r="S16" s="6">
        <v>45002</v>
      </c>
      <c r="T16" s="4" t="s">
        <v>34</v>
      </c>
      <c r="U16" s="4">
        <v>151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78</v>
      </c>
      <c r="E17" s="4" t="s">
        <v>98</v>
      </c>
      <c r="F17" s="6">
        <v>44986</v>
      </c>
      <c r="G17" s="6">
        <v>44987</v>
      </c>
      <c r="H17" s="4">
        <v>1</v>
      </c>
      <c r="I17" s="4">
        <v>1</v>
      </c>
      <c r="J17" s="4">
        <v>1</v>
      </c>
      <c r="K17" s="4" t="s">
        <v>30</v>
      </c>
      <c r="L17" s="4">
        <v>412</v>
      </c>
      <c r="M17" s="4">
        <v>412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44986</v>
      </c>
      <c r="S17" s="6">
        <v>45002</v>
      </c>
      <c r="T17" s="4" t="s">
        <v>34</v>
      </c>
      <c r="U17" s="4">
        <v>412</v>
      </c>
      <c r="V17" s="4">
        <v>0</v>
      </c>
      <c r="W17" s="4">
        <v>0</v>
      </c>
      <c r="X17" s="4" t="s">
        <v>100</v>
      </c>
      <c r="Y17" s="4" t="s">
        <v>52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44986</v>
      </c>
      <c r="G18" s="6">
        <v>44987</v>
      </c>
      <c r="H18" s="4">
        <v>1</v>
      </c>
      <c r="I18" s="4">
        <v>1</v>
      </c>
      <c r="J18" s="4">
        <v>1</v>
      </c>
      <c r="K18" s="4" t="s">
        <v>30</v>
      </c>
      <c r="L18" s="4">
        <v>708</v>
      </c>
      <c r="M18" s="4">
        <v>708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44986</v>
      </c>
      <c r="S18" s="6">
        <v>45002</v>
      </c>
      <c r="T18" s="4" t="s">
        <v>34</v>
      </c>
      <c r="U18" s="4">
        <v>708</v>
      </c>
      <c r="V18" s="4">
        <v>0</v>
      </c>
      <c r="W18" s="4">
        <v>0</v>
      </c>
      <c r="X18" s="4" t="s">
        <v>105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48</v>
      </c>
      <c r="E19" s="4" t="s">
        <v>108</v>
      </c>
      <c r="F19" s="6">
        <v>44986</v>
      </c>
      <c r="G19" s="6">
        <v>44987</v>
      </c>
      <c r="H19" s="4">
        <v>1</v>
      </c>
      <c r="I19" s="4">
        <v>1</v>
      </c>
      <c r="J19" s="4">
        <v>1</v>
      </c>
      <c r="K19" s="4" t="s">
        <v>30</v>
      </c>
      <c r="L19" s="4">
        <v>304</v>
      </c>
      <c r="M19" s="4">
        <v>304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44986</v>
      </c>
      <c r="S19" s="6">
        <v>45002</v>
      </c>
      <c r="T19" s="4" t="s">
        <v>34</v>
      </c>
      <c r="U19" s="4">
        <v>304</v>
      </c>
      <c r="V19" s="4">
        <v>0</v>
      </c>
      <c r="W19" s="4">
        <v>0</v>
      </c>
      <c r="X19" s="4" t="s">
        <v>110</v>
      </c>
      <c r="Y19" s="4" t="s">
        <v>52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44986</v>
      </c>
      <c r="G20" s="6">
        <v>44987</v>
      </c>
      <c r="H20" s="4">
        <v>1</v>
      </c>
      <c r="I20" s="4">
        <v>1</v>
      </c>
      <c r="J20" s="4">
        <v>1</v>
      </c>
      <c r="K20" s="4" t="s">
        <v>30</v>
      </c>
      <c r="L20" s="4">
        <v>362</v>
      </c>
      <c r="M20" s="4">
        <v>362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44986</v>
      </c>
      <c r="S20" s="6">
        <v>45002</v>
      </c>
      <c r="T20" s="4" t="s">
        <v>34</v>
      </c>
      <c r="U20" s="4">
        <v>362</v>
      </c>
      <c r="V20" s="4">
        <v>0</v>
      </c>
      <c r="W20" s="4">
        <v>0</v>
      </c>
      <c r="X20" s="4" t="s">
        <v>115</v>
      </c>
      <c r="Y20" s="4" t="s">
        <v>52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85</v>
      </c>
      <c r="F21" s="6">
        <v>44986</v>
      </c>
      <c r="G21" s="6">
        <v>44987</v>
      </c>
      <c r="H21" s="4">
        <v>1</v>
      </c>
      <c r="I21" s="4">
        <v>1</v>
      </c>
      <c r="J21" s="4">
        <v>1</v>
      </c>
      <c r="K21" s="4" t="s">
        <v>30</v>
      </c>
      <c r="L21" s="4">
        <v>155</v>
      </c>
      <c r="M21" s="4">
        <v>155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44986</v>
      </c>
      <c r="S21" s="6">
        <v>45002</v>
      </c>
      <c r="T21" s="4" t="s">
        <v>34</v>
      </c>
      <c r="U21" s="4">
        <v>155</v>
      </c>
      <c r="V21" s="4">
        <v>0</v>
      </c>
      <c r="W21" s="4">
        <v>0</v>
      </c>
      <c r="X21" s="4" t="s">
        <v>119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29</v>
      </c>
      <c r="F22" s="6">
        <v>44986</v>
      </c>
      <c r="G22" s="6">
        <v>44987</v>
      </c>
      <c r="H22" s="4">
        <v>1</v>
      </c>
      <c r="I22" s="4">
        <v>1</v>
      </c>
      <c r="J22" s="4">
        <v>1</v>
      </c>
      <c r="K22" s="4" t="s">
        <v>30</v>
      </c>
      <c r="L22" s="4">
        <v>783</v>
      </c>
      <c r="M22" s="4">
        <v>783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44986</v>
      </c>
      <c r="S22" s="6">
        <v>45002</v>
      </c>
      <c r="T22" s="4" t="s">
        <v>34</v>
      </c>
      <c r="U22" s="4">
        <v>783</v>
      </c>
      <c r="V22" s="4">
        <v>0</v>
      </c>
      <c r="W22" s="4">
        <v>0</v>
      </c>
      <c r="X22" s="4" t="s">
        <v>124</v>
      </c>
      <c r="Y22" s="4" t="s">
        <v>52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117</v>
      </c>
      <c r="E23" s="4" t="s">
        <v>85</v>
      </c>
      <c r="F23" s="6">
        <v>44986</v>
      </c>
      <c r="G23" s="6">
        <v>44987</v>
      </c>
      <c r="H23" s="4">
        <v>1</v>
      </c>
      <c r="I23" s="4">
        <v>1</v>
      </c>
      <c r="J23" s="4">
        <v>1</v>
      </c>
      <c r="K23" s="4" t="s">
        <v>30</v>
      </c>
      <c r="L23" s="4">
        <v>155</v>
      </c>
      <c r="M23" s="4">
        <v>155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44986</v>
      </c>
      <c r="S23" s="6">
        <v>45002</v>
      </c>
      <c r="T23" s="4" t="s">
        <v>34</v>
      </c>
      <c r="U23" s="4">
        <v>155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44986</v>
      </c>
      <c r="G24" s="6">
        <v>44987</v>
      </c>
      <c r="H24" s="4">
        <v>1</v>
      </c>
      <c r="I24" s="4">
        <v>1</v>
      </c>
      <c r="J24" s="4">
        <v>1</v>
      </c>
      <c r="K24" s="4" t="s">
        <v>30</v>
      </c>
      <c r="L24" s="4">
        <v>930</v>
      </c>
      <c r="M24" s="4">
        <v>930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44986</v>
      </c>
      <c r="S24" s="6">
        <v>45002</v>
      </c>
      <c r="T24" s="4" t="s">
        <v>34</v>
      </c>
      <c r="U24" s="4">
        <v>930</v>
      </c>
      <c r="V24" s="4">
        <v>0</v>
      </c>
      <c r="W24" s="4">
        <v>0</v>
      </c>
      <c r="X24" s="4" t="s">
        <v>133</v>
      </c>
      <c r="Y24" s="4" t="s">
        <v>134</v>
      </c>
    </row>
    <row r="25" s="4" customFormat="1" spans="1:25">
      <c r="A25" s="4" t="s">
        <v>129</v>
      </c>
      <c r="B25" s="4" t="s">
        <v>26</v>
      </c>
      <c r="C25" s="4" t="s">
        <v>64</v>
      </c>
      <c r="D25" s="4" t="s">
        <v>130</v>
      </c>
      <c r="E25" s="4" t="s">
        <v>131</v>
      </c>
      <c r="F25" s="6">
        <v>44986</v>
      </c>
      <c r="G25" s="6">
        <v>44987</v>
      </c>
      <c r="H25" s="4">
        <v>1</v>
      </c>
      <c r="I25" s="4">
        <v>1</v>
      </c>
      <c r="J25" s="4">
        <v>1</v>
      </c>
      <c r="K25" s="4" t="s">
        <v>30</v>
      </c>
      <c r="L25" s="4">
        <v>-930</v>
      </c>
      <c r="M25" s="4">
        <v>-930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44986</v>
      </c>
      <c r="S25" s="6">
        <v>45002</v>
      </c>
      <c r="T25" s="4" t="s">
        <v>34</v>
      </c>
      <c r="U25" s="4">
        <v>-930</v>
      </c>
      <c r="V25" s="4">
        <v>0</v>
      </c>
      <c r="W25" s="4">
        <v>0</v>
      </c>
      <c r="X25" s="4" t="s">
        <v>133</v>
      </c>
      <c r="Y25" s="4" t="s">
        <v>134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spans="1:9">
      <c r="A2" s="5">
        <v>999222914232586</v>
      </c>
      <c r="B2" s="6">
        <v>44986</v>
      </c>
      <c r="C2" s="6">
        <v>44987</v>
      </c>
      <c r="D2" s="4">
        <v>580</v>
      </c>
      <c r="E2" s="4" t="str">
        <f>VLOOKUP(A2,HOP!A:L,12,0)</f>
        <v>580.00</v>
      </c>
      <c r="F2" s="4" t="str">
        <f>VLOOKUP(A2,HOP!A:C,3,0)</f>
        <v>3062641</v>
      </c>
      <c r="G2" s="4">
        <f>D2-E2</f>
        <v>0</v>
      </c>
      <c r="H2" s="4" t="str">
        <f>$H$1&amp;F2</f>
        <v>，3062641</v>
      </c>
      <c r="I2" s="4" t="str">
        <f>VLOOKUP(A2,HOP!A:U,21,0)</f>
        <v>直连</v>
      </c>
    </row>
    <row r="3" s="4" customFormat="1" spans="1:9">
      <c r="A3" s="5">
        <v>999222922771821</v>
      </c>
      <c r="B3" s="6">
        <v>44986</v>
      </c>
      <c r="C3" s="6">
        <v>44987</v>
      </c>
      <c r="D3" s="4">
        <v>259</v>
      </c>
      <c r="E3" s="4" t="str">
        <f>VLOOKUP(A3,HOP!A:L,12,0)</f>
        <v>259.00</v>
      </c>
      <c r="F3" s="4" t="str">
        <f>VLOOKUP(A3,HOP!A:C,3,0)</f>
        <v>3064282</v>
      </c>
      <c r="G3" s="4">
        <f t="shared" ref="G3:G22" si="0">D3-E3</f>
        <v>0</v>
      </c>
      <c r="H3" s="4" t="str">
        <f t="shared" ref="H3:H22" si="1">$H$1&amp;F3</f>
        <v>，3064282</v>
      </c>
      <c r="I3" s="4" t="str">
        <f>VLOOKUP(A3,HOP!A:U,21,0)</f>
        <v>直连</v>
      </c>
    </row>
    <row r="4" s="4" customFormat="1" spans="1:9">
      <c r="A4" s="5">
        <v>999222922820961</v>
      </c>
      <c r="B4" s="6">
        <v>44986</v>
      </c>
      <c r="C4" s="6">
        <v>44987</v>
      </c>
      <c r="D4" s="4">
        <v>259</v>
      </c>
      <c r="E4" s="4" t="str">
        <f>VLOOKUP(A4,HOP!A:L,12,0)</f>
        <v>259.00</v>
      </c>
      <c r="F4" s="4" t="str">
        <f>VLOOKUP(A4,HOP!A:C,3,0)</f>
        <v>3064295</v>
      </c>
      <c r="G4" s="4">
        <f t="shared" si="0"/>
        <v>0</v>
      </c>
      <c r="H4" s="4" t="str">
        <f t="shared" si="1"/>
        <v>，3064295</v>
      </c>
      <c r="I4" s="4" t="str">
        <f>VLOOKUP(A4,HOP!A:U,21,0)</f>
        <v>直连</v>
      </c>
    </row>
    <row r="5" s="4" customFormat="1" spans="1:9">
      <c r="A5" s="5">
        <v>999222964424743</v>
      </c>
      <c r="B5" s="6">
        <v>44986</v>
      </c>
      <c r="C5" s="6">
        <v>44987</v>
      </c>
      <c r="D5" s="4">
        <v>305</v>
      </c>
      <c r="E5" s="4" t="str">
        <f>VLOOKUP(A5,HOP!A:L,12,0)</f>
        <v>305.00</v>
      </c>
      <c r="F5" s="4" t="str">
        <f>VLOOKUP(A5,HOP!A:C,3,0)</f>
        <v>3074737</v>
      </c>
      <c r="G5" s="4">
        <f t="shared" si="0"/>
        <v>0</v>
      </c>
      <c r="H5" s="4" t="str">
        <f t="shared" si="1"/>
        <v>，3074737</v>
      </c>
      <c r="I5" s="4" t="str">
        <f>VLOOKUP(A5,HOP!A:U,21,0)</f>
        <v>直连</v>
      </c>
    </row>
    <row r="6" s="4" customFormat="1" spans="1:9">
      <c r="A6" s="5">
        <v>999222965172822</v>
      </c>
      <c r="B6" s="6">
        <v>44986</v>
      </c>
      <c r="C6" s="6">
        <v>44987</v>
      </c>
      <c r="D6" s="4">
        <v>388</v>
      </c>
      <c r="E6" s="4" t="str">
        <f>VLOOKUP(A6,HOP!A:L,12,0)</f>
        <v>388.00</v>
      </c>
      <c r="F6" s="4" t="str">
        <f>VLOOKUP(A6,HOP!A:C,3,0)</f>
        <v>3074974</v>
      </c>
      <c r="G6" s="4">
        <f t="shared" si="0"/>
        <v>0</v>
      </c>
      <c r="H6" s="4" t="str">
        <f t="shared" si="1"/>
        <v>，3074974</v>
      </c>
      <c r="I6" s="4" t="str">
        <f>VLOOKUP(A6,HOP!A:U,21,0)</f>
        <v>直连</v>
      </c>
    </row>
    <row r="7" s="4" customFormat="1" hidden="1" spans="1:9">
      <c r="A7" s="5">
        <v>999222969147590</v>
      </c>
      <c r="B7" s="6">
        <v>44986</v>
      </c>
      <c r="C7" s="6">
        <v>44987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999222969174917</v>
      </c>
      <c r="B8" s="6">
        <v>44986</v>
      </c>
      <c r="C8" s="6">
        <v>44987</v>
      </c>
      <c r="D8" s="4">
        <v>157</v>
      </c>
      <c r="E8" s="4" t="str">
        <f>VLOOKUP(A8,HOP!A:L,12,0)</f>
        <v>157.00</v>
      </c>
      <c r="F8" s="4" t="str">
        <f>VLOOKUP(A8,HOP!A:C,3,0)</f>
        <v>3076320</v>
      </c>
      <c r="G8" s="4">
        <f t="shared" si="0"/>
        <v>0</v>
      </c>
      <c r="H8" s="4" t="str">
        <f t="shared" si="1"/>
        <v>，3076320</v>
      </c>
      <c r="I8" s="4" t="str">
        <f>VLOOKUP(A8,HOP!A:U,21,0)</f>
        <v>直连</v>
      </c>
    </row>
    <row r="9" s="4" customFormat="1" hidden="1" spans="1:9">
      <c r="A9" s="5">
        <v>999222969182492</v>
      </c>
      <c r="B9" s="6">
        <v>44986</v>
      </c>
      <c r="C9" s="6">
        <v>44987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999222969201965</v>
      </c>
      <c r="B10" s="6">
        <v>44986</v>
      </c>
      <c r="C10" s="6">
        <v>44987</v>
      </c>
      <c r="D10" s="4">
        <v>304</v>
      </c>
      <c r="E10" s="4" t="str">
        <f>VLOOKUP(A10,HOP!A:L,12,0)</f>
        <v>304.00</v>
      </c>
      <c r="F10" s="4" t="str">
        <f>VLOOKUP(A10,HOP!A:C,3,0)</f>
        <v>3076339</v>
      </c>
      <c r="G10" s="4">
        <f t="shared" si="0"/>
        <v>0</v>
      </c>
      <c r="H10" s="4" t="str">
        <f t="shared" si="1"/>
        <v>，3076339</v>
      </c>
      <c r="I10" s="4" t="str">
        <f>VLOOKUP(A10,HOP!A:U,21,0)</f>
        <v>直连</v>
      </c>
    </row>
    <row r="11" s="4" customFormat="1" spans="1:9">
      <c r="A11" s="5">
        <v>999222969996906</v>
      </c>
      <c r="B11" s="6">
        <v>44986</v>
      </c>
      <c r="C11" s="6">
        <v>44987</v>
      </c>
      <c r="D11" s="4">
        <v>324</v>
      </c>
      <c r="E11" s="4" t="str">
        <f>VLOOKUP(A11,HOP!A:L,12,0)</f>
        <v>324.00</v>
      </c>
      <c r="F11" s="4" t="str">
        <f>VLOOKUP(A11,HOP!A:C,3,0)</f>
        <v>3076578</v>
      </c>
      <c r="G11" s="4">
        <f t="shared" si="0"/>
        <v>0</v>
      </c>
      <c r="H11" s="4" t="str">
        <f t="shared" si="1"/>
        <v>，3076578</v>
      </c>
      <c r="I11" s="4" t="str">
        <f>VLOOKUP(A11,HOP!A:U,21,0)</f>
        <v>直连</v>
      </c>
    </row>
    <row r="12" s="4" customFormat="1" spans="1:9">
      <c r="A12" s="5">
        <v>999222971049917</v>
      </c>
      <c r="B12" s="6">
        <v>44986</v>
      </c>
      <c r="C12" s="6">
        <v>44987</v>
      </c>
      <c r="D12" s="4">
        <v>151</v>
      </c>
      <c r="E12" s="4" t="str">
        <f>VLOOKUP(A12,HOP!A:L,12,0)</f>
        <v>151.00</v>
      </c>
      <c r="F12" s="4" t="str">
        <f>VLOOKUP(A12,HOP!A:C,3,0)</f>
        <v>3076866</v>
      </c>
      <c r="G12" s="4">
        <f t="shared" si="0"/>
        <v>0</v>
      </c>
      <c r="H12" s="4" t="str">
        <f t="shared" si="1"/>
        <v>，3076866</v>
      </c>
      <c r="I12" s="4" t="str">
        <f>VLOOKUP(A12,HOP!A:U,21,0)</f>
        <v>直连</v>
      </c>
    </row>
    <row r="13" s="4" customFormat="1" spans="1:9">
      <c r="A13" s="5">
        <v>999222971569088</v>
      </c>
      <c r="B13" s="6">
        <v>44986</v>
      </c>
      <c r="C13" s="6">
        <v>44987</v>
      </c>
      <c r="D13" s="4">
        <v>151</v>
      </c>
      <c r="E13" s="4" t="str">
        <f>VLOOKUP(A13,HOP!A:L,12,0)</f>
        <v>151.00</v>
      </c>
      <c r="F13" s="4" t="str">
        <f>VLOOKUP(A13,HOP!A:C,3,0)</f>
        <v>3076994</v>
      </c>
      <c r="G13" s="4">
        <f t="shared" si="0"/>
        <v>0</v>
      </c>
      <c r="H13" s="4" t="str">
        <f t="shared" si="1"/>
        <v>，3076994</v>
      </c>
      <c r="I13" s="4" t="str">
        <f>VLOOKUP(A13,HOP!A:U,21,0)</f>
        <v>直连</v>
      </c>
    </row>
    <row r="14" s="4" customFormat="1" spans="1:9">
      <c r="A14" s="5">
        <v>999222971658860</v>
      </c>
      <c r="B14" s="6">
        <v>44986</v>
      </c>
      <c r="C14" s="6">
        <v>44987</v>
      </c>
      <c r="D14" s="4">
        <v>151</v>
      </c>
      <c r="E14" s="4" t="str">
        <f>VLOOKUP(A14,HOP!A:L,12,0)</f>
        <v>151.00</v>
      </c>
      <c r="F14" s="4" t="str">
        <f>VLOOKUP(A14,HOP!A:C,3,0)</f>
        <v>3077009</v>
      </c>
      <c r="G14" s="4">
        <f t="shared" si="0"/>
        <v>0</v>
      </c>
      <c r="H14" s="4" t="str">
        <f t="shared" si="1"/>
        <v>，3077009</v>
      </c>
      <c r="I14" s="4" t="str">
        <f>VLOOKUP(A14,HOP!A:U,21,0)</f>
        <v>直连</v>
      </c>
    </row>
    <row r="15" s="4" customFormat="1" spans="1:9">
      <c r="A15" s="5">
        <v>999222972052899</v>
      </c>
      <c r="B15" s="6">
        <v>44986</v>
      </c>
      <c r="C15" s="6">
        <v>44987</v>
      </c>
      <c r="D15" s="4">
        <v>412</v>
      </c>
      <c r="E15" s="4" t="str">
        <f>VLOOKUP(A15,HOP!A:L,12,0)</f>
        <v>412.00</v>
      </c>
      <c r="F15" s="4" t="str">
        <f>VLOOKUP(A15,HOP!A:C,3,0)</f>
        <v>3077124</v>
      </c>
      <c r="G15" s="4">
        <f t="shared" si="0"/>
        <v>0</v>
      </c>
      <c r="H15" s="4" t="str">
        <f t="shared" si="1"/>
        <v>，3077124</v>
      </c>
      <c r="I15" s="4" t="str">
        <f>VLOOKUP(A15,HOP!A:U,21,0)</f>
        <v>直连</v>
      </c>
    </row>
    <row r="16" s="4" customFormat="1" spans="1:9">
      <c r="A16" s="5">
        <v>999222972950645</v>
      </c>
      <c r="B16" s="6">
        <v>44986</v>
      </c>
      <c r="C16" s="6">
        <v>44987</v>
      </c>
      <c r="D16" s="4">
        <v>708</v>
      </c>
      <c r="E16" s="4" t="str">
        <f>VLOOKUP(A16,HOP!A:L,12,0)</f>
        <v>708.00</v>
      </c>
      <c r="F16" s="4" t="str">
        <f>VLOOKUP(A16,HOP!A:C,3,0)</f>
        <v>3077361</v>
      </c>
      <c r="G16" s="4">
        <f t="shared" si="0"/>
        <v>0</v>
      </c>
      <c r="H16" s="4" t="str">
        <f t="shared" si="1"/>
        <v>，3077361</v>
      </c>
      <c r="I16" s="4" t="str">
        <f>VLOOKUP(A16,HOP!A:U,21,0)</f>
        <v>直连</v>
      </c>
    </row>
    <row r="17" s="4" customFormat="1" spans="1:9">
      <c r="A17" s="5">
        <v>999222974962380</v>
      </c>
      <c r="B17" s="6">
        <v>44986</v>
      </c>
      <c r="C17" s="6">
        <v>44987</v>
      </c>
      <c r="D17" s="4">
        <v>304</v>
      </c>
      <c r="E17" s="4" t="str">
        <f>VLOOKUP(A17,HOP!A:L,12,0)</f>
        <v>304.00</v>
      </c>
      <c r="F17" s="4" t="str">
        <f>VLOOKUP(A17,HOP!A:C,3,0)</f>
        <v>3077897</v>
      </c>
      <c r="G17" s="4">
        <f t="shared" si="0"/>
        <v>0</v>
      </c>
      <c r="H17" s="4" t="str">
        <f t="shared" si="1"/>
        <v>，3077897</v>
      </c>
      <c r="I17" s="4" t="str">
        <f>VLOOKUP(A17,HOP!A:U,21,0)</f>
        <v>直连</v>
      </c>
    </row>
    <row r="18" s="4" customFormat="1" spans="1:9">
      <c r="A18" s="5">
        <v>999222975763181</v>
      </c>
      <c r="B18" s="6">
        <v>44986</v>
      </c>
      <c r="C18" s="6">
        <v>44987</v>
      </c>
      <c r="D18" s="4">
        <v>362</v>
      </c>
      <c r="E18" s="4" t="str">
        <f>VLOOKUP(A18,HOP!A:L,12,0)</f>
        <v>362.00</v>
      </c>
      <c r="F18" s="4" t="str">
        <f>VLOOKUP(A18,HOP!A:C,3,0)</f>
        <v>3078096</v>
      </c>
      <c r="G18" s="4">
        <f t="shared" si="0"/>
        <v>0</v>
      </c>
      <c r="H18" s="4" t="str">
        <f t="shared" si="1"/>
        <v>，3078096</v>
      </c>
      <c r="I18" s="4" t="str">
        <f>VLOOKUP(A18,HOP!A:U,21,0)</f>
        <v>直连</v>
      </c>
    </row>
    <row r="19" s="4" customFormat="1" spans="1:9">
      <c r="A19" s="5">
        <v>999222977191560</v>
      </c>
      <c r="B19" s="6">
        <v>44986</v>
      </c>
      <c r="C19" s="6">
        <v>44987</v>
      </c>
      <c r="D19" s="4">
        <v>155</v>
      </c>
      <c r="E19" s="4" t="str">
        <f>VLOOKUP(A19,HOP!A:L,12,0)</f>
        <v>155.00</v>
      </c>
      <c r="F19" s="4" t="str">
        <f>VLOOKUP(A19,HOP!A:C,3,0)</f>
        <v>3078584</v>
      </c>
      <c r="G19" s="4">
        <f t="shared" si="0"/>
        <v>0</v>
      </c>
      <c r="H19" s="4" t="str">
        <f t="shared" si="1"/>
        <v>，3078584</v>
      </c>
      <c r="I19" s="4" t="str">
        <f>VLOOKUP(A19,HOP!A:U,21,0)</f>
        <v>直连</v>
      </c>
    </row>
    <row r="20" s="4" customFormat="1" spans="1:9">
      <c r="A20" s="5">
        <v>999222977497127</v>
      </c>
      <c r="B20" s="6">
        <v>44986</v>
      </c>
      <c r="C20" s="6">
        <v>44987</v>
      </c>
      <c r="D20" s="4">
        <v>783</v>
      </c>
      <c r="E20" s="4" t="str">
        <f>VLOOKUP(A20,HOP!A:L,12,0)</f>
        <v>783.00</v>
      </c>
      <c r="F20" s="4" t="str">
        <f>VLOOKUP(A20,HOP!A:C,3,0)</f>
        <v>3078671</v>
      </c>
      <c r="G20" s="4">
        <f t="shared" si="0"/>
        <v>0</v>
      </c>
      <c r="H20" s="4" t="str">
        <f t="shared" si="1"/>
        <v>，3078671</v>
      </c>
      <c r="I20" s="4" t="str">
        <f>VLOOKUP(A20,HOP!A:U,21,0)</f>
        <v>直连</v>
      </c>
    </row>
    <row r="21" s="4" customFormat="1" spans="1:9">
      <c r="A21" s="5">
        <v>999222977634391</v>
      </c>
      <c r="B21" s="6">
        <v>44986</v>
      </c>
      <c r="C21" s="6">
        <v>44987</v>
      </c>
      <c r="D21" s="4">
        <v>155</v>
      </c>
      <c r="E21" s="4" t="str">
        <f>VLOOKUP(A21,HOP!A:L,12,0)</f>
        <v>155.00</v>
      </c>
      <c r="F21" s="4" t="str">
        <f>VLOOKUP(A21,HOP!A:C,3,0)</f>
        <v>3078707</v>
      </c>
      <c r="G21" s="4">
        <f t="shared" si="0"/>
        <v>0</v>
      </c>
      <c r="H21" s="4" t="str">
        <f t="shared" si="1"/>
        <v>，3078707</v>
      </c>
      <c r="I21" s="4" t="str">
        <f>VLOOKUP(A21,HOP!A:U,21,0)</f>
        <v>直连</v>
      </c>
    </row>
    <row r="22" s="4" customFormat="1" hidden="1" spans="1:9">
      <c r="A22" s="5">
        <v>999222978228286</v>
      </c>
      <c r="B22" s="6">
        <v>44986</v>
      </c>
      <c r="C22" s="6">
        <v>44987</v>
      </c>
      <c r="D22" s="4">
        <v>0</v>
      </c>
      <c r="E22" s="4" t="str">
        <f>VLOOKUP(A22,HOP!A:L,12,0)</f>
        <v>0.00</v>
      </c>
      <c r="F22" s="4" t="str">
        <f>VLOOKUP(A22,HOP!A:C,3,0)</f>
        <v>3078886</v>
      </c>
      <c r="G22" s="4">
        <f t="shared" si="0"/>
        <v>0</v>
      </c>
      <c r="H22" s="4" t="str">
        <f t="shared" si="1"/>
        <v>，3078886</v>
      </c>
      <c r="I22" s="4" t="str">
        <f>VLOOKUP(A22,HOP!A:U,21,0)</f>
        <v>直连</v>
      </c>
    </row>
    <row r="24" spans="4:4">
      <c r="D24" s="4">
        <f>SUM(D2:D23)</f>
        <v>5908</v>
      </c>
    </row>
    <row r="25" spans="4:4">
      <c r="D25" s="4" t="s">
        <v>136</v>
      </c>
    </row>
    <row r="29" spans="1:1">
      <c r="A29" s="4" t="s">
        <v>137</v>
      </c>
    </row>
    <row r="30" spans="1:1">
      <c r="A30" s="4" t="s">
        <v>138</v>
      </c>
    </row>
  </sheetData>
  <autoFilter ref="A1:X22">
    <filterColumn colId="3">
      <filters>
        <filter val="580"/>
        <filter val="151"/>
        <filter val="362"/>
        <filter val="412"/>
        <filter val="783"/>
        <filter val="304"/>
        <filter val="324"/>
        <filter val="155"/>
        <filter val="305"/>
        <filter val="157"/>
        <filter val="388"/>
        <filter val="708"/>
        <filter val="2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13</v>
      </c>
      <c r="F1" s="2" t="s">
        <v>5</v>
      </c>
      <c r="G1" s="2" t="s">
        <v>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  <c r="U1" s="2" t="s">
        <v>156</v>
      </c>
      <c r="V1" s="2" t="s">
        <v>157</v>
      </c>
    </row>
    <row r="2" s="1" customFormat="1" spans="1:22">
      <c r="A2" s="3">
        <v>999222978228286</v>
      </c>
      <c r="B2" s="1" t="s">
        <v>158</v>
      </c>
      <c r="C2" s="1" t="s">
        <v>159</v>
      </c>
      <c r="D2" s="1" t="s">
        <v>160</v>
      </c>
      <c r="E2" s="1" t="s">
        <v>132</v>
      </c>
      <c r="F2" s="1" t="s">
        <v>158</v>
      </c>
      <c r="G2" s="1" t="s">
        <v>161</v>
      </c>
      <c r="H2" s="1" t="s">
        <v>162</v>
      </c>
      <c r="I2" s="1" t="s">
        <v>163</v>
      </c>
      <c r="J2" s="1" t="s">
        <v>164</v>
      </c>
      <c r="K2" s="1" t="s">
        <v>163</v>
      </c>
      <c r="L2" s="1" t="s">
        <v>165</v>
      </c>
      <c r="M2" s="1" t="s">
        <v>166</v>
      </c>
      <c r="N2" s="1" t="s">
        <v>166</v>
      </c>
      <c r="O2" s="1" t="s">
        <v>165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  <c r="U2" s="1" t="s">
        <v>172</v>
      </c>
      <c r="V2" s="1" t="s">
        <v>173</v>
      </c>
    </row>
    <row r="3" s="1" customFormat="1" spans="1:22">
      <c r="A3" s="3">
        <v>999222977634391</v>
      </c>
      <c r="B3" s="1" t="s">
        <v>158</v>
      </c>
      <c r="C3" s="1" t="s">
        <v>174</v>
      </c>
      <c r="D3" s="1" t="s">
        <v>175</v>
      </c>
      <c r="E3" s="1" t="s">
        <v>126</v>
      </c>
      <c r="F3" s="1" t="s">
        <v>158</v>
      </c>
      <c r="G3" s="1" t="s">
        <v>161</v>
      </c>
      <c r="H3" s="1" t="s">
        <v>162</v>
      </c>
      <c r="I3" s="1" t="s">
        <v>176</v>
      </c>
      <c r="J3" s="1" t="s">
        <v>164</v>
      </c>
      <c r="K3" s="1" t="s">
        <v>176</v>
      </c>
      <c r="L3" s="1" t="s">
        <v>176</v>
      </c>
      <c r="M3" s="1" t="s">
        <v>177</v>
      </c>
      <c r="N3" s="1" t="s">
        <v>177</v>
      </c>
      <c r="O3" s="1" t="s">
        <v>165</v>
      </c>
      <c r="P3" s="1" t="s">
        <v>167</v>
      </c>
      <c r="Q3" s="1" t="s">
        <v>168</v>
      </c>
      <c r="R3" s="1" t="s">
        <v>178</v>
      </c>
      <c r="S3" s="1" t="s">
        <v>170</v>
      </c>
      <c r="T3" s="1" t="s">
        <v>171</v>
      </c>
      <c r="U3" s="1" t="s">
        <v>172</v>
      </c>
      <c r="V3" s="1" t="s">
        <v>173</v>
      </c>
    </row>
    <row r="4" s="1" customFormat="1" spans="1:22">
      <c r="A4" s="3">
        <v>999222977497127</v>
      </c>
      <c r="B4" s="1" t="s">
        <v>158</v>
      </c>
      <c r="C4" s="1" t="s">
        <v>179</v>
      </c>
      <c r="D4" s="1" t="s">
        <v>180</v>
      </c>
      <c r="E4" s="1" t="s">
        <v>123</v>
      </c>
      <c r="F4" s="1" t="s">
        <v>158</v>
      </c>
      <c r="G4" s="1" t="s">
        <v>161</v>
      </c>
      <c r="H4" s="1" t="s">
        <v>162</v>
      </c>
      <c r="I4" s="1" t="s">
        <v>181</v>
      </c>
      <c r="J4" s="1" t="s">
        <v>164</v>
      </c>
      <c r="K4" s="1" t="s">
        <v>181</v>
      </c>
      <c r="L4" s="1" t="s">
        <v>181</v>
      </c>
      <c r="M4" s="1" t="s">
        <v>177</v>
      </c>
      <c r="N4" s="1" t="s">
        <v>177</v>
      </c>
      <c r="O4" s="1" t="s">
        <v>165</v>
      </c>
      <c r="P4" s="1" t="s">
        <v>167</v>
      </c>
      <c r="Q4" s="1" t="s">
        <v>168</v>
      </c>
      <c r="R4" s="1" t="s">
        <v>182</v>
      </c>
      <c r="S4" s="1" t="s">
        <v>170</v>
      </c>
      <c r="T4" s="1" t="s">
        <v>171</v>
      </c>
      <c r="U4" s="1" t="s">
        <v>172</v>
      </c>
      <c r="V4" s="1" t="s">
        <v>173</v>
      </c>
    </row>
    <row r="5" s="1" customFormat="1" spans="1:22">
      <c r="A5" s="3">
        <v>999222977191560</v>
      </c>
      <c r="B5" s="1" t="s">
        <v>158</v>
      </c>
      <c r="C5" s="1" t="s">
        <v>183</v>
      </c>
      <c r="D5" s="1" t="s">
        <v>175</v>
      </c>
      <c r="E5" s="1" t="s">
        <v>118</v>
      </c>
      <c r="F5" s="1" t="s">
        <v>158</v>
      </c>
      <c r="G5" s="1" t="s">
        <v>161</v>
      </c>
      <c r="H5" s="1" t="s">
        <v>162</v>
      </c>
      <c r="I5" s="1" t="s">
        <v>176</v>
      </c>
      <c r="J5" s="1" t="s">
        <v>164</v>
      </c>
      <c r="K5" s="1" t="s">
        <v>176</v>
      </c>
      <c r="L5" s="1" t="s">
        <v>176</v>
      </c>
      <c r="M5" s="1" t="s">
        <v>177</v>
      </c>
      <c r="N5" s="1" t="s">
        <v>177</v>
      </c>
      <c r="O5" s="1" t="s">
        <v>165</v>
      </c>
      <c r="P5" s="1" t="s">
        <v>167</v>
      </c>
      <c r="Q5" s="1" t="s">
        <v>168</v>
      </c>
      <c r="R5" s="1" t="s">
        <v>184</v>
      </c>
      <c r="S5" s="1" t="s">
        <v>170</v>
      </c>
      <c r="T5" s="1" t="s">
        <v>171</v>
      </c>
      <c r="U5" s="1" t="s">
        <v>172</v>
      </c>
      <c r="V5" s="1" t="s">
        <v>173</v>
      </c>
    </row>
    <row r="6" s="1" customFormat="1" spans="1:22">
      <c r="A6" s="3">
        <v>999222975763181</v>
      </c>
      <c r="B6" s="1" t="s">
        <v>158</v>
      </c>
      <c r="C6" s="1" t="s">
        <v>185</v>
      </c>
      <c r="D6" s="1" t="s">
        <v>186</v>
      </c>
      <c r="E6" s="1" t="s">
        <v>187</v>
      </c>
      <c r="F6" s="1" t="s">
        <v>158</v>
      </c>
      <c r="G6" s="1" t="s">
        <v>161</v>
      </c>
      <c r="H6" s="1" t="s">
        <v>162</v>
      </c>
      <c r="I6" s="1" t="s">
        <v>188</v>
      </c>
      <c r="J6" s="1" t="s">
        <v>164</v>
      </c>
      <c r="K6" s="1" t="s">
        <v>188</v>
      </c>
      <c r="L6" s="1" t="s">
        <v>188</v>
      </c>
      <c r="M6" s="1" t="s">
        <v>177</v>
      </c>
      <c r="N6" s="1" t="s">
        <v>177</v>
      </c>
      <c r="O6" s="1" t="s">
        <v>165</v>
      </c>
      <c r="P6" s="1" t="s">
        <v>167</v>
      </c>
      <c r="Q6" s="1" t="s">
        <v>168</v>
      </c>
      <c r="R6" s="1" t="s">
        <v>189</v>
      </c>
      <c r="S6" s="1" t="s">
        <v>170</v>
      </c>
      <c r="T6" s="1" t="s">
        <v>171</v>
      </c>
      <c r="U6" s="1" t="s">
        <v>172</v>
      </c>
      <c r="V6" s="1" t="s">
        <v>173</v>
      </c>
    </row>
    <row r="7" s="1" customFormat="1" spans="1:22">
      <c r="A7" s="3">
        <v>999222974962380</v>
      </c>
      <c r="B7" s="1" t="s">
        <v>158</v>
      </c>
      <c r="C7" s="1" t="s">
        <v>190</v>
      </c>
      <c r="D7" s="1" t="s">
        <v>191</v>
      </c>
      <c r="E7" s="1" t="s">
        <v>192</v>
      </c>
      <c r="F7" s="1" t="s">
        <v>158</v>
      </c>
      <c r="G7" s="1" t="s">
        <v>161</v>
      </c>
      <c r="H7" s="1" t="s">
        <v>162</v>
      </c>
      <c r="I7" s="1" t="s">
        <v>193</v>
      </c>
      <c r="J7" s="1" t="s">
        <v>164</v>
      </c>
      <c r="K7" s="1" t="s">
        <v>193</v>
      </c>
      <c r="L7" s="1" t="s">
        <v>193</v>
      </c>
      <c r="M7" s="1" t="s">
        <v>177</v>
      </c>
      <c r="N7" s="1" t="s">
        <v>177</v>
      </c>
      <c r="O7" s="1" t="s">
        <v>165</v>
      </c>
      <c r="P7" s="1" t="s">
        <v>167</v>
      </c>
      <c r="Q7" s="1" t="s">
        <v>168</v>
      </c>
      <c r="R7" s="1" t="s">
        <v>194</v>
      </c>
      <c r="S7" s="1" t="s">
        <v>170</v>
      </c>
      <c r="T7" s="1" t="s">
        <v>171</v>
      </c>
      <c r="U7" s="1" t="s">
        <v>172</v>
      </c>
      <c r="V7" s="1" t="s">
        <v>173</v>
      </c>
    </row>
    <row r="8" s="1" customFormat="1" spans="1:22">
      <c r="A8" s="3">
        <v>999222972950645</v>
      </c>
      <c r="B8" s="1" t="s">
        <v>158</v>
      </c>
      <c r="C8" s="1" t="s">
        <v>195</v>
      </c>
      <c r="D8" s="1" t="s">
        <v>196</v>
      </c>
      <c r="E8" s="1" t="s">
        <v>104</v>
      </c>
      <c r="F8" s="1" t="s">
        <v>158</v>
      </c>
      <c r="G8" s="1" t="s">
        <v>161</v>
      </c>
      <c r="H8" s="1" t="s">
        <v>162</v>
      </c>
      <c r="I8" s="1" t="s">
        <v>197</v>
      </c>
      <c r="J8" s="1" t="s">
        <v>164</v>
      </c>
      <c r="K8" s="1" t="s">
        <v>197</v>
      </c>
      <c r="L8" s="1" t="s">
        <v>197</v>
      </c>
      <c r="M8" s="1" t="s">
        <v>177</v>
      </c>
      <c r="N8" s="1" t="s">
        <v>177</v>
      </c>
      <c r="O8" s="1" t="s">
        <v>165</v>
      </c>
      <c r="P8" s="1" t="s">
        <v>167</v>
      </c>
      <c r="Q8" s="1" t="s">
        <v>168</v>
      </c>
      <c r="R8" s="1" t="s">
        <v>198</v>
      </c>
      <c r="S8" s="1" t="s">
        <v>170</v>
      </c>
      <c r="T8" s="1" t="s">
        <v>171</v>
      </c>
      <c r="U8" s="1" t="s">
        <v>172</v>
      </c>
      <c r="V8" s="1" t="s">
        <v>173</v>
      </c>
    </row>
    <row r="9" s="1" customFormat="1" spans="1:22">
      <c r="A9" s="3">
        <v>999222972052899</v>
      </c>
      <c r="B9" s="1" t="s">
        <v>158</v>
      </c>
      <c r="C9" s="1" t="s">
        <v>199</v>
      </c>
      <c r="D9" s="1" t="s">
        <v>200</v>
      </c>
      <c r="E9" s="1" t="s">
        <v>201</v>
      </c>
      <c r="F9" s="1" t="s">
        <v>158</v>
      </c>
      <c r="G9" s="1" t="s">
        <v>161</v>
      </c>
      <c r="H9" s="1" t="s">
        <v>162</v>
      </c>
      <c r="I9" s="1" t="s">
        <v>202</v>
      </c>
      <c r="J9" s="1" t="s">
        <v>164</v>
      </c>
      <c r="K9" s="1" t="s">
        <v>202</v>
      </c>
      <c r="L9" s="1" t="s">
        <v>202</v>
      </c>
      <c r="M9" s="1" t="s">
        <v>177</v>
      </c>
      <c r="N9" s="1" t="s">
        <v>177</v>
      </c>
      <c r="O9" s="1" t="s">
        <v>165</v>
      </c>
      <c r="P9" s="1" t="s">
        <v>167</v>
      </c>
      <c r="Q9" s="1" t="s">
        <v>168</v>
      </c>
      <c r="R9" s="1" t="s">
        <v>203</v>
      </c>
      <c r="S9" s="1" t="s">
        <v>170</v>
      </c>
      <c r="T9" s="1" t="s">
        <v>171</v>
      </c>
      <c r="U9" s="1" t="s">
        <v>172</v>
      </c>
      <c r="V9" s="1" t="s">
        <v>173</v>
      </c>
    </row>
    <row r="10" s="1" customFormat="1" spans="1:22">
      <c r="A10" s="3">
        <v>999222971658860</v>
      </c>
      <c r="B10" s="1" t="s">
        <v>158</v>
      </c>
      <c r="C10" s="1" t="s">
        <v>204</v>
      </c>
      <c r="D10" s="1" t="s">
        <v>205</v>
      </c>
      <c r="E10" s="1" t="s">
        <v>94</v>
      </c>
      <c r="F10" s="1" t="s">
        <v>158</v>
      </c>
      <c r="G10" s="1" t="s">
        <v>161</v>
      </c>
      <c r="H10" s="1" t="s">
        <v>162</v>
      </c>
      <c r="I10" s="1" t="s">
        <v>206</v>
      </c>
      <c r="J10" s="1" t="s">
        <v>164</v>
      </c>
      <c r="K10" s="1" t="s">
        <v>206</v>
      </c>
      <c r="L10" s="1" t="s">
        <v>206</v>
      </c>
      <c r="M10" s="1" t="s">
        <v>177</v>
      </c>
      <c r="N10" s="1" t="s">
        <v>177</v>
      </c>
      <c r="O10" s="1" t="s">
        <v>165</v>
      </c>
      <c r="P10" s="1" t="s">
        <v>167</v>
      </c>
      <c r="Q10" s="1" t="s">
        <v>168</v>
      </c>
      <c r="R10" s="1" t="s">
        <v>207</v>
      </c>
      <c r="S10" s="1" t="s">
        <v>170</v>
      </c>
      <c r="T10" s="1" t="s">
        <v>171</v>
      </c>
      <c r="U10" s="1" t="s">
        <v>172</v>
      </c>
      <c r="V10" s="1" t="s">
        <v>173</v>
      </c>
    </row>
    <row r="11" s="1" customFormat="1" spans="1:22">
      <c r="A11" s="3">
        <v>999222971569088</v>
      </c>
      <c r="B11" s="1" t="s">
        <v>158</v>
      </c>
      <c r="C11" s="1" t="s">
        <v>208</v>
      </c>
      <c r="D11" s="1" t="s">
        <v>205</v>
      </c>
      <c r="E11" s="1" t="s">
        <v>90</v>
      </c>
      <c r="F11" s="1" t="s">
        <v>158</v>
      </c>
      <c r="G11" s="1" t="s">
        <v>161</v>
      </c>
      <c r="H11" s="1" t="s">
        <v>162</v>
      </c>
      <c r="I11" s="1" t="s">
        <v>206</v>
      </c>
      <c r="J11" s="1" t="s">
        <v>164</v>
      </c>
      <c r="K11" s="1" t="s">
        <v>206</v>
      </c>
      <c r="L11" s="1" t="s">
        <v>206</v>
      </c>
      <c r="M11" s="1" t="s">
        <v>177</v>
      </c>
      <c r="N11" s="1" t="s">
        <v>177</v>
      </c>
      <c r="O11" s="1" t="s">
        <v>165</v>
      </c>
      <c r="P11" s="1" t="s">
        <v>167</v>
      </c>
      <c r="Q11" s="1" t="s">
        <v>168</v>
      </c>
      <c r="R11" s="1" t="s">
        <v>209</v>
      </c>
      <c r="S11" s="1" t="s">
        <v>170</v>
      </c>
      <c r="T11" s="1" t="s">
        <v>171</v>
      </c>
      <c r="U11" s="1" t="s">
        <v>172</v>
      </c>
      <c r="V11" s="1" t="s">
        <v>173</v>
      </c>
    </row>
    <row r="12" s="1" customFormat="1" spans="1:22">
      <c r="A12" s="3">
        <v>999222971049917</v>
      </c>
      <c r="B12" s="1" t="s">
        <v>158</v>
      </c>
      <c r="C12" s="1" t="s">
        <v>210</v>
      </c>
      <c r="D12" s="1" t="s">
        <v>205</v>
      </c>
      <c r="E12" s="1" t="s">
        <v>86</v>
      </c>
      <c r="F12" s="1" t="s">
        <v>158</v>
      </c>
      <c r="G12" s="1" t="s">
        <v>161</v>
      </c>
      <c r="H12" s="1" t="s">
        <v>162</v>
      </c>
      <c r="I12" s="1" t="s">
        <v>206</v>
      </c>
      <c r="J12" s="1" t="s">
        <v>164</v>
      </c>
      <c r="K12" s="1" t="s">
        <v>206</v>
      </c>
      <c r="L12" s="1" t="s">
        <v>206</v>
      </c>
      <c r="M12" s="1" t="s">
        <v>177</v>
      </c>
      <c r="N12" s="1" t="s">
        <v>177</v>
      </c>
      <c r="O12" s="1" t="s">
        <v>165</v>
      </c>
      <c r="P12" s="1" t="s">
        <v>167</v>
      </c>
      <c r="Q12" s="1" t="s">
        <v>168</v>
      </c>
      <c r="R12" s="1" t="s">
        <v>211</v>
      </c>
      <c r="S12" s="1" t="s">
        <v>170</v>
      </c>
      <c r="T12" s="1" t="s">
        <v>171</v>
      </c>
      <c r="U12" s="1" t="s">
        <v>172</v>
      </c>
      <c r="V12" s="1" t="s">
        <v>173</v>
      </c>
    </row>
    <row r="13" s="1" customFormat="1" spans="1:22">
      <c r="A13" s="3">
        <v>999222969996906</v>
      </c>
      <c r="B13" s="1" t="s">
        <v>158</v>
      </c>
      <c r="C13" s="1" t="s">
        <v>212</v>
      </c>
      <c r="D13" s="1" t="s">
        <v>200</v>
      </c>
      <c r="E13" s="1" t="s">
        <v>213</v>
      </c>
      <c r="F13" s="1" t="s">
        <v>158</v>
      </c>
      <c r="G13" s="1" t="s">
        <v>161</v>
      </c>
      <c r="H13" s="1" t="s">
        <v>162</v>
      </c>
      <c r="I13" s="1" t="s">
        <v>214</v>
      </c>
      <c r="J13" s="1" t="s">
        <v>164</v>
      </c>
      <c r="K13" s="1" t="s">
        <v>214</v>
      </c>
      <c r="L13" s="1" t="s">
        <v>214</v>
      </c>
      <c r="M13" s="1" t="s">
        <v>177</v>
      </c>
      <c r="N13" s="1" t="s">
        <v>177</v>
      </c>
      <c r="O13" s="1" t="s">
        <v>165</v>
      </c>
      <c r="P13" s="1" t="s">
        <v>167</v>
      </c>
      <c r="Q13" s="1" t="s">
        <v>168</v>
      </c>
      <c r="R13" s="1" t="s">
        <v>215</v>
      </c>
      <c r="S13" s="1" t="s">
        <v>170</v>
      </c>
      <c r="T13" s="1" t="s">
        <v>171</v>
      </c>
      <c r="U13" s="1" t="s">
        <v>172</v>
      </c>
      <c r="V13" s="1" t="s">
        <v>173</v>
      </c>
    </row>
    <row r="14" s="1" customFormat="1" spans="1:22">
      <c r="A14" s="3">
        <v>999222969201965</v>
      </c>
      <c r="B14" s="1" t="s">
        <v>158</v>
      </c>
      <c r="C14" s="1" t="s">
        <v>216</v>
      </c>
      <c r="D14" s="1" t="s">
        <v>191</v>
      </c>
      <c r="E14" s="1" t="s">
        <v>217</v>
      </c>
      <c r="F14" s="1" t="s">
        <v>158</v>
      </c>
      <c r="G14" s="1" t="s">
        <v>161</v>
      </c>
      <c r="H14" s="1" t="s">
        <v>162</v>
      </c>
      <c r="I14" s="1" t="s">
        <v>193</v>
      </c>
      <c r="J14" s="1" t="s">
        <v>164</v>
      </c>
      <c r="K14" s="1" t="s">
        <v>193</v>
      </c>
      <c r="L14" s="1" t="s">
        <v>193</v>
      </c>
      <c r="M14" s="1" t="s">
        <v>177</v>
      </c>
      <c r="N14" s="1" t="s">
        <v>177</v>
      </c>
      <c r="O14" s="1" t="s">
        <v>165</v>
      </c>
      <c r="P14" s="1" t="s">
        <v>167</v>
      </c>
      <c r="Q14" s="1" t="s">
        <v>168</v>
      </c>
      <c r="R14" s="1" t="s">
        <v>218</v>
      </c>
      <c r="S14" s="1" t="s">
        <v>170</v>
      </c>
      <c r="T14" s="1" t="s">
        <v>171</v>
      </c>
      <c r="U14" s="1" t="s">
        <v>172</v>
      </c>
      <c r="V14" s="1" t="s">
        <v>173</v>
      </c>
    </row>
    <row r="15" s="1" customFormat="1" spans="1:22">
      <c r="A15" s="3">
        <v>999222969174917</v>
      </c>
      <c r="B15" s="1" t="s">
        <v>158</v>
      </c>
      <c r="C15" s="1" t="s">
        <v>219</v>
      </c>
      <c r="D15" s="1" t="s">
        <v>220</v>
      </c>
      <c r="E15" s="1" t="s">
        <v>68</v>
      </c>
      <c r="F15" s="1" t="s">
        <v>158</v>
      </c>
      <c r="G15" s="1" t="s">
        <v>161</v>
      </c>
      <c r="H15" s="1" t="s">
        <v>162</v>
      </c>
      <c r="I15" s="1" t="s">
        <v>221</v>
      </c>
      <c r="J15" s="1" t="s">
        <v>164</v>
      </c>
      <c r="K15" s="1" t="s">
        <v>221</v>
      </c>
      <c r="L15" s="1" t="s">
        <v>221</v>
      </c>
      <c r="M15" s="1" t="s">
        <v>177</v>
      </c>
      <c r="N15" s="1" t="s">
        <v>177</v>
      </c>
      <c r="O15" s="1" t="s">
        <v>165</v>
      </c>
      <c r="P15" s="1" t="s">
        <v>167</v>
      </c>
      <c r="Q15" s="1" t="s">
        <v>168</v>
      </c>
      <c r="R15" s="1" t="s">
        <v>222</v>
      </c>
      <c r="S15" s="1" t="s">
        <v>170</v>
      </c>
      <c r="T15" s="1" t="s">
        <v>171</v>
      </c>
      <c r="U15" s="1" t="s">
        <v>172</v>
      </c>
      <c r="V15" s="1" t="s">
        <v>173</v>
      </c>
    </row>
    <row r="16" s="1" customFormat="1" spans="1:22">
      <c r="A16" s="3">
        <v>999222965172822</v>
      </c>
      <c r="B16" s="1" t="s">
        <v>223</v>
      </c>
      <c r="C16" s="1" t="s">
        <v>224</v>
      </c>
      <c r="D16" s="1" t="s">
        <v>225</v>
      </c>
      <c r="E16" s="1" t="s">
        <v>56</v>
      </c>
      <c r="F16" s="1" t="s">
        <v>158</v>
      </c>
      <c r="G16" s="1" t="s">
        <v>161</v>
      </c>
      <c r="H16" s="1" t="s">
        <v>162</v>
      </c>
      <c r="I16" s="1" t="s">
        <v>226</v>
      </c>
      <c r="J16" s="1" t="s">
        <v>164</v>
      </c>
      <c r="K16" s="1" t="s">
        <v>226</v>
      </c>
      <c r="L16" s="1" t="s">
        <v>226</v>
      </c>
      <c r="M16" s="1" t="s">
        <v>177</v>
      </c>
      <c r="N16" s="1" t="s">
        <v>177</v>
      </c>
      <c r="O16" s="1" t="s">
        <v>165</v>
      </c>
      <c r="P16" s="1" t="s">
        <v>167</v>
      </c>
      <c r="Q16" s="1" t="s">
        <v>168</v>
      </c>
      <c r="R16" s="1" t="s">
        <v>227</v>
      </c>
      <c r="S16" s="1" t="s">
        <v>170</v>
      </c>
      <c r="T16" s="1" t="s">
        <v>171</v>
      </c>
      <c r="U16" s="1" t="s">
        <v>172</v>
      </c>
      <c r="V16" s="1" t="s">
        <v>173</v>
      </c>
    </row>
    <row r="17" s="1" customFormat="1" spans="1:22">
      <c r="A17" s="3">
        <v>999222964424743</v>
      </c>
      <c r="B17" s="1" t="s">
        <v>223</v>
      </c>
      <c r="C17" s="1" t="s">
        <v>228</v>
      </c>
      <c r="D17" s="1" t="s">
        <v>191</v>
      </c>
      <c r="E17" s="1" t="s">
        <v>229</v>
      </c>
      <c r="F17" s="1" t="s">
        <v>158</v>
      </c>
      <c r="G17" s="1" t="s">
        <v>161</v>
      </c>
      <c r="H17" s="1" t="s">
        <v>162</v>
      </c>
      <c r="I17" s="1" t="s">
        <v>230</v>
      </c>
      <c r="J17" s="1" t="s">
        <v>164</v>
      </c>
      <c r="K17" s="1" t="s">
        <v>230</v>
      </c>
      <c r="L17" s="1" t="s">
        <v>230</v>
      </c>
      <c r="M17" s="1" t="s">
        <v>177</v>
      </c>
      <c r="N17" s="1" t="s">
        <v>177</v>
      </c>
      <c r="O17" s="1" t="s">
        <v>165</v>
      </c>
      <c r="P17" s="1" t="s">
        <v>167</v>
      </c>
      <c r="Q17" s="1" t="s">
        <v>168</v>
      </c>
      <c r="R17" s="1" t="s">
        <v>231</v>
      </c>
      <c r="S17" s="1" t="s">
        <v>170</v>
      </c>
      <c r="T17" s="1" t="s">
        <v>171</v>
      </c>
      <c r="U17" s="1" t="s">
        <v>172</v>
      </c>
      <c r="V17" s="1" t="s">
        <v>173</v>
      </c>
    </row>
    <row r="18" s="1" customFormat="1" spans="1:22">
      <c r="A18" s="3">
        <v>999222922820961</v>
      </c>
      <c r="B18" s="1" t="s">
        <v>232</v>
      </c>
      <c r="C18" s="1" t="s">
        <v>233</v>
      </c>
      <c r="D18" s="1" t="s">
        <v>234</v>
      </c>
      <c r="E18" s="1" t="s">
        <v>44</v>
      </c>
      <c r="F18" s="1" t="s">
        <v>158</v>
      </c>
      <c r="G18" s="1" t="s">
        <v>161</v>
      </c>
      <c r="H18" s="1" t="s">
        <v>162</v>
      </c>
      <c r="I18" s="1" t="s">
        <v>235</v>
      </c>
      <c r="J18" s="1" t="s">
        <v>164</v>
      </c>
      <c r="K18" s="1" t="s">
        <v>235</v>
      </c>
      <c r="L18" s="1" t="s">
        <v>235</v>
      </c>
      <c r="M18" s="1" t="s">
        <v>177</v>
      </c>
      <c r="N18" s="1" t="s">
        <v>177</v>
      </c>
      <c r="O18" s="1" t="s">
        <v>165</v>
      </c>
      <c r="P18" s="1" t="s">
        <v>167</v>
      </c>
      <c r="Q18" s="1" t="s">
        <v>168</v>
      </c>
      <c r="R18" s="1" t="s">
        <v>236</v>
      </c>
      <c r="S18" s="1" t="s">
        <v>170</v>
      </c>
      <c r="T18" s="1" t="s">
        <v>171</v>
      </c>
      <c r="U18" s="1" t="s">
        <v>172</v>
      </c>
      <c r="V18" s="1" t="s">
        <v>173</v>
      </c>
    </row>
    <row r="19" s="1" customFormat="1" spans="1:22">
      <c r="A19" s="3">
        <v>999222922771821</v>
      </c>
      <c r="B19" s="1" t="s">
        <v>232</v>
      </c>
      <c r="C19" s="1" t="s">
        <v>237</v>
      </c>
      <c r="D19" s="1" t="s">
        <v>234</v>
      </c>
      <c r="E19" s="1" t="s">
        <v>40</v>
      </c>
      <c r="F19" s="1" t="s">
        <v>158</v>
      </c>
      <c r="G19" s="1" t="s">
        <v>161</v>
      </c>
      <c r="H19" s="1" t="s">
        <v>162</v>
      </c>
      <c r="I19" s="1" t="s">
        <v>235</v>
      </c>
      <c r="J19" s="1" t="s">
        <v>164</v>
      </c>
      <c r="K19" s="1" t="s">
        <v>235</v>
      </c>
      <c r="L19" s="1" t="s">
        <v>235</v>
      </c>
      <c r="M19" s="1" t="s">
        <v>177</v>
      </c>
      <c r="N19" s="1" t="s">
        <v>177</v>
      </c>
      <c r="O19" s="1" t="s">
        <v>165</v>
      </c>
      <c r="P19" s="1" t="s">
        <v>167</v>
      </c>
      <c r="Q19" s="1" t="s">
        <v>168</v>
      </c>
      <c r="R19" s="1" t="s">
        <v>238</v>
      </c>
      <c r="S19" s="1" t="s">
        <v>170</v>
      </c>
      <c r="T19" s="1" t="s">
        <v>171</v>
      </c>
      <c r="U19" s="1" t="s">
        <v>172</v>
      </c>
      <c r="V19" s="1" t="s">
        <v>173</v>
      </c>
    </row>
    <row r="20" s="1" customFormat="1" spans="1:22">
      <c r="A20" s="3">
        <v>999222914232586</v>
      </c>
      <c r="B20" s="1" t="s">
        <v>232</v>
      </c>
      <c r="C20" s="1" t="s">
        <v>239</v>
      </c>
      <c r="D20" s="1" t="s">
        <v>240</v>
      </c>
      <c r="E20" s="1" t="s">
        <v>31</v>
      </c>
      <c r="F20" s="1" t="s">
        <v>158</v>
      </c>
      <c r="G20" s="1" t="s">
        <v>161</v>
      </c>
      <c r="H20" s="1" t="s">
        <v>162</v>
      </c>
      <c r="I20" s="1" t="s">
        <v>241</v>
      </c>
      <c r="J20" s="1" t="s">
        <v>164</v>
      </c>
      <c r="K20" s="1" t="s">
        <v>241</v>
      </c>
      <c r="L20" s="1" t="s">
        <v>241</v>
      </c>
      <c r="M20" s="1" t="s">
        <v>177</v>
      </c>
      <c r="N20" s="1" t="s">
        <v>177</v>
      </c>
      <c r="O20" s="1" t="s">
        <v>165</v>
      </c>
      <c r="P20" s="1" t="s">
        <v>167</v>
      </c>
      <c r="Q20" s="1" t="s">
        <v>168</v>
      </c>
      <c r="R20" s="1" t="s">
        <v>242</v>
      </c>
      <c r="S20" s="1" t="s">
        <v>170</v>
      </c>
      <c r="T20" s="1" t="s">
        <v>171</v>
      </c>
      <c r="U20" s="1" t="s">
        <v>172</v>
      </c>
      <c r="V20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2023-03-17T01:18:00Z</dcterms:created>
  <dcterms:modified xsi:type="dcterms:W3CDTF">2023-03-17T01:28:57Z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AD74E5D7F5874D18818A5ECB5EAD0C8F</vt:lpwstr>
  </property>
  <property fmtid="{D5CDD505-2E9C-101B-9397-08002B2CF9AE}" pid="3" name="KSOProductBuildVer">
    <vt:lpwstr>2052-11.1.0.13703</vt:lpwstr>
  </property>
</Properties>
</file>