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<sst xmlns="http://schemas.openxmlformats.org/spreadsheetml/2006/main" count="220" uniqueCount="134">
  <si>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</si>
  <si>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</si>
  <si>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</si>
  <si>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</si>
  <si>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</si>
  <si>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</si>
  <si>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</si>
  <si>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</si>
  <si>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</si>
  <si>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</si>
  <si>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</si>
  <si>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</si>
  <si>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</si>
  <si>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</si>
  <si>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</si>
  <si>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</si>
  <si>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</si>
  <si>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</si>
  <si>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</si>
  <si>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</si>
  <si>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</si>
  <si>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</si>
  <si>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</si>
  <si>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</si>
  <si>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</si>
  <si>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21963519982	</t>
  </si>
  <si>
    <t>Ctrip</t>
  </si>
  <si>
    <t>正常</t>
  </si>
  <si>
    <t>[拉普拉普]宿雾迈瑞柏高碧海度假村(Bluewater Maribago Beach Resort Cebu)(8076309)</t>
  </si>
  <si>
    <t>Amuma水疗套房(至少连住2晚及以上)</t>
  </si>
  <si>
    <t>USD</t>
  </si>
  <si>
    <t>KIM/HOONJEONG</t>
  </si>
  <si>
    <t>CA6352230320USD-W</t>
  </si>
  <si>
    <t>未提现</t>
  </si>
  <si>
    <t>携程开票</t>
  </si>
  <si>
    <t xml:space="preserve">2887844	</t>
  </si>
  <si>
    <t xml:space="preserve">116782	</t>
  </si>
  <si>
    <t xml:space="preserve">999222350465987	</t>
  </si>
  <si>
    <t>[长滩岛]长滩岛赫娜水晶沙度假酒店(Henann Crystal Sands Resort)(11160832)</t>
  </si>
  <si>
    <t>豪华房(至少连住2晚及以上)&lt;早餐&gt;</t>
  </si>
  <si>
    <t>CHOI/JUA,CHOI/INNGEUN,JUN/YOUNGMI</t>
  </si>
  <si>
    <t xml:space="preserve">2977649	</t>
  </si>
  <si>
    <t xml:space="preserve">HCS116-10224	</t>
  </si>
  <si>
    <t xml:space="preserve">999222942599699	</t>
  </si>
  <si>
    <t>[普吉岛]卡塔岩石酒店 (政府卫生认证)(Kata Rocks (SHA Plus+))(7428440)</t>
  </si>
  <si>
    <t>三卧室天际泳池别墅(至少连住2晚及以上)&lt;早餐&gt;</t>
  </si>
  <si>
    <t>YUAN/YALAN,DENG/ZHEXUAN,WANG/CHENGQIONG,YUAN/CHUNGUI,JIANG/JUN,YU/JUAN</t>
  </si>
  <si>
    <t xml:space="preserve">3068082	</t>
  </si>
  <si>
    <t xml:space="preserve">174382	</t>
  </si>
  <si>
    <t xml:space="preserve">999223064291695	</t>
  </si>
  <si>
    <t>[曼谷]宜必思尚品曼谷素坤逸康福酒店(Ibis Styles Bangkok Sukhumvit Phra Khanong)(17974084)</t>
  </si>
  <si>
    <t>标准大床房(至少连住2晚及以上)</t>
  </si>
  <si>
    <t>HU/ZHIMING,CHEN/FENGYANG</t>
  </si>
  <si>
    <t xml:space="preserve">3103748	</t>
  </si>
  <si>
    <t xml:space="preserve">323152	</t>
  </si>
  <si>
    <t xml:space="preserve">999223166984722	</t>
  </si>
  <si>
    <t>[吉隆坡]吉隆坡邵氏广场美居酒店(Mercure Kuala Lumpur Shaw Parade)(8981815)</t>
  </si>
  <si>
    <t>豪华双人床房(至少连住2晚及以上)&lt;早餐&gt;</t>
  </si>
  <si>
    <t>DENG/JINGJING</t>
  </si>
  <si>
    <t xml:space="preserve">3129892	</t>
  </si>
  <si>
    <t xml:space="preserve">855366	</t>
  </si>
  <si>
    <t>，</t>
  </si>
  <si>
    <t>A230320110710481</t>
  </si>
  <si>
    <t>USD / THB 当前参考汇率: 34.038</t>
  </si>
  <si>
    <t>总计：3555 USD/
121005.09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</si>
  <si>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</si>
  <si>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</si>
  <si>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</si>
  <si>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</si>
  <si>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</si>
  <si>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</si>
  <si>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</si>
  <si>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</si>
  <si>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</si>
  <si>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</si>
  <si>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</si>
  <si>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</si>
  <si>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</si>
  <si>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</si>
  <si>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</si>
  <si>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</si>
  <si>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</si>
  <si>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</si>
  <si>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</si>
  <si>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</si>
  <si>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3129892</t>
  </si>
  <si>
    <t>吉隆坡邵氏广场美居酒店</t>
  </si>
  <si>
    <t>DENG JINGJING</t>
  </si>
  <si>
    <t>2023-03-15</t>
  </si>
  <si>
    <t>2023-03-18</t>
  </si>
  <si>
    <t>退房日周结</t>
  </si>
  <si>
    <t>999.69</t>
  </si>
  <si>
    <t>144.00</t>
  </si>
  <si>
    <t>0</t>
  </si>
  <si>
    <t>0.00</t>
  </si>
  <si>
    <t>携程国际直连(CIT)</t>
  </si>
  <si>
    <t>01.011176</t>
  </si>
  <si>
    <t>2023-03-13 20:53:35</t>
  </si>
  <si>
    <t>否</t>
  </si>
  <si>
    <t>CIT(Thailand) CO,. Ltd</t>
  </si>
  <si>
    <t>直采</t>
  </si>
  <si>
    <t>马来西亚</t>
  </si>
  <si>
    <t>2023-03-07</t>
  </si>
  <si>
    <t>3103748</t>
  </si>
  <si>
    <t>宜必思尚品曼谷素坤逸康福酒店</t>
  </si>
  <si>
    <t>HU ZHIMING,CHEN FENGYANG</t>
  </si>
  <si>
    <t>2023-03-11</t>
  </si>
  <si>
    <t>527.99</t>
  </si>
  <si>
    <t>76.00</t>
  </si>
  <si>
    <t>2023-03-07 12:07:38</t>
  </si>
  <si>
    <t>泰国</t>
  </si>
  <si>
    <t>2023-02-26</t>
  </si>
  <si>
    <t>3068082</t>
  </si>
  <si>
    <t>普吉岛卡塔磐石度假村</t>
  </si>
  <si>
    <t>YUAN YALAN,DENG ZHEXUAN,WANG CHENGQIONG,YUAN CHUNGUI,JIANG JUN,YU JUAN</t>
  </si>
  <si>
    <t>2023-03-16</t>
  </si>
  <si>
    <t>16281.28</t>
  </si>
  <si>
    <t>2334.00</t>
  </si>
  <si>
    <t>2023-02-26 17:04:00</t>
  </si>
  <si>
    <t>2023-01-25</t>
  </si>
  <si>
    <t>2977649</t>
  </si>
  <si>
    <t>长滩岛赫娜水晶沙度假酒店</t>
  </si>
  <si>
    <t>CHOI JUA,CHOI INNGEUN,JUN YOUNGMI</t>
  </si>
  <si>
    <t>3302.85</t>
  </si>
  <si>
    <t>485.00</t>
  </si>
  <si>
    <t>2023-01-26 13:08:42</t>
  </si>
  <si>
    <t>菲律宾</t>
  </si>
  <si>
    <t>2022-12-20</t>
  </si>
  <si>
    <t>2887844</t>
  </si>
  <si>
    <t>宿务迈瑞柏高碧海度假村</t>
  </si>
  <si>
    <t>KIM HOONJEONG</t>
  </si>
  <si>
    <t>3609.63</t>
  </si>
  <si>
    <t>516.00</t>
  </si>
  <si>
    <t>2022-12-22 15:24:01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</si>
</sst>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15</xdr:col>
      <xdr:colOff>142875</xdr:colOff>
      <xdr:row>49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915650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45000</v>
      </c>
      <c r="G2" s="6">
        <v>45003</v>
      </c>
      <c r="H2" s="4">
        <v>2</v>
      </c>
      <c r="I2" s="4">
        <v>3</v>
      </c>
      <c r="J2" s="4">
        <v>6</v>
      </c>
      <c r="K2" s="4" t="s">
        <v>30</v>
      </c>
      <c r="L2" s="4">
        <v>516</v>
      </c>
      <c r="M2" s="4">
        <v>516</v>
      </c>
      <c r="N2" s="4" t="s">
        <v>31</v>
      </c>
      <c r="O2" s="4" t="s">
        <v>32</v>
      </c>
      <c r="P2" s="4" t="s">
        <v>33</v>
      </c>
      <c r="Q2" s="4">
        <v>0</v>
      </c>
      <c r="R2" s="7">
        <v>44915</v>
      </c>
      <c r="S2" s="6">
        <v>45005</v>
      </c>
      <c r="T2" s="4" t="s">
        <v>34</v>
      </c>
      <c r="U2" s="4">
        <v>516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45001</v>
      </c>
      <c r="G3" s="6">
        <v>45003</v>
      </c>
      <c r="H3" s="4">
        <v>1</v>
      </c>
      <c r="I3" s="4">
        <v>2</v>
      </c>
      <c r="J3" s="4">
        <v>2</v>
      </c>
      <c r="K3" s="4" t="s">
        <v>30</v>
      </c>
      <c r="L3" s="4">
        <v>485</v>
      </c>
      <c r="M3" s="4">
        <v>485</v>
      </c>
      <c r="N3" s="4" t="s">
        <v>40</v>
      </c>
      <c r="O3" s="4" t="s">
        <v>32</v>
      </c>
      <c r="P3" s="4" t="s">
        <v>33</v>
      </c>
      <c r="Q3" s="4">
        <v>0</v>
      </c>
      <c r="R3" s="7">
        <v>44951</v>
      </c>
      <c r="S3" s="6">
        <v>45005</v>
      </c>
      <c r="T3" s="4" t="s">
        <v>34</v>
      </c>
      <c r="U3" s="4">
        <v>485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45001</v>
      </c>
      <c r="G4" s="6">
        <v>45003</v>
      </c>
      <c r="H4" s="4">
        <v>1</v>
      </c>
      <c r="I4" s="4">
        <v>2</v>
      </c>
      <c r="J4" s="4">
        <v>2</v>
      </c>
      <c r="K4" s="4" t="s">
        <v>30</v>
      </c>
      <c r="L4" s="4">
        <v>2334</v>
      </c>
      <c r="M4" s="4">
        <v>2334</v>
      </c>
      <c r="N4" s="4" t="s">
        <v>46</v>
      </c>
      <c r="O4" s="4" t="s">
        <v>32</v>
      </c>
      <c r="P4" s="4" t="s">
        <v>33</v>
      </c>
      <c r="Q4" s="4">
        <v>0</v>
      </c>
      <c r="R4" s="7">
        <v>44983</v>
      </c>
      <c r="S4" s="6">
        <v>45005</v>
      </c>
      <c r="T4" s="4" t="s">
        <v>34</v>
      </c>
      <c r="U4" s="4">
        <v>2334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44996</v>
      </c>
      <c r="G5" s="6">
        <v>44998</v>
      </c>
      <c r="H5" s="4">
        <v>1</v>
      </c>
      <c r="I5" s="4">
        <v>2</v>
      </c>
      <c r="J5" s="4">
        <v>2</v>
      </c>
      <c r="K5" s="4" t="s">
        <v>30</v>
      </c>
      <c r="L5" s="4">
        <v>76</v>
      </c>
      <c r="M5" s="4">
        <v>76</v>
      </c>
      <c r="N5" s="4" t="s">
        <v>52</v>
      </c>
      <c r="O5" s="4" t="s">
        <v>32</v>
      </c>
      <c r="P5" s="4" t="s">
        <v>33</v>
      </c>
      <c r="Q5" s="4">
        <v>0</v>
      </c>
      <c r="R5" s="7">
        <v>44992</v>
      </c>
      <c r="S5" s="6">
        <v>45005</v>
      </c>
      <c r="T5" s="4" t="s">
        <v>34</v>
      </c>
      <c r="U5" s="4">
        <v>76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45000</v>
      </c>
      <c r="G6" s="6">
        <v>45003</v>
      </c>
      <c r="H6" s="4">
        <v>1</v>
      </c>
      <c r="I6" s="4">
        <v>3</v>
      </c>
      <c r="J6" s="4">
        <v>3</v>
      </c>
      <c r="K6" s="4" t="s">
        <v>30</v>
      </c>
      <c r="L6" s="4">
        <v>144</v>
      </c>
      <c r="M6" s="4">
        <v>144</v>
      </c>
      <c r="N6" s="4" t="s">
        <v>58</v>
      </c>
      <c r="O6" s="4" t="s">
        <v>32</v>
      </c>
      <c r="P6" s="4" t="s">
        <v>33</v>
      </c>
      <c r="Q6" s="4">
        <v>0</v>
      </c>
      <c r="R6" s="7">
        <v>44998</v>
      </c>
      <c r="S6" s="6">
        <v>45005</v>
      </c>
      <c r="T6" s="4" t="s">
        <v>34</v>
      </c>
      <c r="U6" s="4">
        <v>144</v>
      </c>
      <c r="V6" s="4">
        <v>0</v>
      </c>
      <c r="W6" s="4">
        <v>0</v>
      </c>
      <c r="X6" s="4" t="s">
        <v>59</v>
      </c>
      <c r="Y6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21963519982</v>
      </c>
      <c r="B2" s="6">
        <v>45000</v>
      </c>
      <c r="C2" s="6">
        <v>45003</v>
      </c>
      <c r="D2" s="4">
        <v>516</v>
      </c>
      <c r="E2" s="4" t="str">
        <f>VLOOKUP(A2,HOP!A:L,12,0)</f>
        <v>516.00</v>
      </c>
      <c r="F2" s="4" t="str">
        <f>VLOOKUP(A2,HOP!A:C,3,0)</f>
        <v>2887844</v>
      </c>
      <c r="G2" s="4">
        <f>D2-E2</f>
        <v>0</v>
      </c>
      <c r="H2" s="4" t="str">
        <f>$H$1&amp;F2</f>
        <v>，2887844</v>
      </c>
      <c r="I2" s="4" t="str">
        <f>VLOOKUP(A2,HOP!A:U,21,0)</f>
        <v>直采</v>
      </c>
    </row>
    <row r="3" s="4" customFormat="1" spans="1:9">
      <c r="A3" s="5">
        <v>999222350465987</v>
      </c>
      <c r="B3" s="6">
        <v>45001</v>
      </c>
      <c r="C3" s="6">
        <v>45003</v>
      </c>
      <c r="D3" s="4">
        <v>485</v>
      </c>
      <c r="E3" s="4" t="str">
        <f>VLOOKUP(A3,HOP!A:L,12,0)</f>
        <v>485.00</v>
      </c>
      <c r="F3" s="4" t="str">
        <f>VLOOKUP(A3,HOP!A:C,3,0)</f>
        <v>2977649</v>
      </c>
      <c r="G3" s="4">
        <f>D3-E3</f>
        <v>0</v>
      </c>
      <c r="H3" s="4" t="str">
        <f>$H$1&amp;F3</f>
        <v>，2977649</v>
      </c>
      <c r="I3" s="4" t="str">
        <f>VLOOKUP(A3,HOP!A:U,21,0)</f>
        <v>直采</v>
      </c>
    </row>
    <row r="4" s="4" customFormat="1" spans="1:9">
      <c r="A4" s="5">
        <v>999222942599699</v>
      </c>
      <c r="B4" s="6">
        <v>45001</v>
      </c>
      <c r="C4" s="6">
        <v>45003</v>
      </c>
      <c r="D4" s="4">
        <v>2334</v>
      </c>
      <c r="E4" s="4" t="str">
        <f>VLOOKUP(A4,HOP!A:L,12,0)</f>
        <v>2334.00</v>
      </c>
      <c r="F4" s="4" t="str">
        <f>VLOOKUP(A4,HOP!A:C,3,0)</f>
        <v>3068082</v>
      </c>
      <c r="G4" s="4">
        <f>D4-E4</f>
        <v>0</v>
      </c>
      <c r="H4" s="4" t="str">
        <f>$H$1&amp;F4</f>
        <v>，3068082</v>
      </c>
      <c r="I4" s="4" t="str">
        <f>VLOOKUP(A4,HOP!A:U,21,0)</f>
        <v>直采</v>
      </c>
    </row>
    <row r="5" s="4" customFormat="1" spans="1:9">
      <c r="A5" s="5">
        <v>999223064291695</v>
      </c>
      <c r="B5" s="6">
        <v>44996</v>
      </c>
      <c r="C5" s="6">
        <v>44998</v>
      </c>
      <c r="D5" s="4">
        <v>76</v>
      </c>
      <c r="E5" s="4" t="str">
        <f>VLOOKUP(A5,HOP!A:L,12,0)</f>
        <v>76.00</v>
      </c>
      <c r="F5" s="4" t="str">
        <f>VLOOKUP(A5,HOP!A:C,3,0)</f>
        <v>3103748</v>
      </c>
      <c r="G5" s="4">
        <f>D5-E5</f>
        <v>0</v>
      </c>
      <c r="H5" s="4" t="str">
        <f>$H$1&amp;F5</f>
        <v>，3103748</v>
      </c>
      <c r="I5" s="4" t="str">
        <f>VLOOKUP(A5,HOP!A:U,21,0)</f>
        <v>直采</v>
      </c>
    </row>
    <row r="6" s="4" customFormat="1" spans="1:9">
      <c r="A6" s="5">
        <v>999223166984722</v>
      </c>
      <c r="B6" s="6">
        <v>45000</v>
      </c>
      <c r="C6" s="6">
        <v>45003</v>
      </c>
      <c r="D6" s="4">
        <v>144</v>
      </c>
      <c r="E6" s="4" t="str">
        <f>VLOOKUP(A6,HOP!A:L,12,0)</f>
        <v>144.00</v>
      </c>
      <c r="F6" s="4" t="str">
        <f>VLOOKUP(A6,HOP!A:C,3,0)</f>
        <v>3129892</v>
      </c>
      <c r="G6" s="4">
        <f>D6-E6</f>
        <v>0</v>
      </c>
      <c r="H6" s="4" t="str">
        <f>$H$1&amp;F6</f>
        <v>，3129892</v>
      </c>
      <c r="I6" s="4" t="str">
        <f>VLOOKUP(A6,HOP!A:U,21,0)</f>
        <v>直采</v>
      </c>
    </row>
    <row r="8" spans="4:4">
      <c r="D8" s="4">
        <f>SUM(D2:D7)</f>
        <v>3555</v>
      </c>
    </row>
    <row r="14" spans="1:1">
      <c r="A14" s="4" t="s">
        <v>62</v>
      </c>
    </row>
    <row r="15" spans="1:1">
      <c r="A15" s="4" t="s">
        <v>63</v>
      </c>
    </row>
    <row r="16" spans="1:1">
      <c r="A16" s="4" t="s">
        <v>64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999223166984722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30</v>
      </c>
      <c r="K2" s="1" t="s">
        <v>92</v>
      </c>
      <c r="L2" s="1" t="s">
        <v>92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999223064291695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84</v>
      </c>
      <c r="H3" s="1" t="s">
        <v>90</v>
      </c>
      <c r="I3" s="1" t="s">
        <v>107</v>
      </c>
      <c r="J3" s="1" t="s">
        <v>30</v>
      </c>
      <c r="K3" s="1" t="s">
        <v>108</v>
      </c>
      <c r="L3" s="1" t="s">
        <v>108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109</v>
      </c>
      <c r="S3" s="1" t="s">
        <v>98</v>
      </c>
      <c r="T3" s="1" t="s">
        <v>99</v>
      </c>
      <c r="U3" s="1" t="s">
        <v>100</v>
      </c>
      <c r="V3" s="1" t="s">
        <v>110</v>
      </c>
    </row>
    <row r="4" s="1" customFormat="1" spans="1:22">
      <c r="A4" s="3">
        <v>999222942599699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115</v>
      </c>
      <c r="G4" s="1" t="s">
        <v>89</v>
      </c>
      <c r="H4" s="1" t="s">
        <v>90</v>
      </c>
      <c r="I4" s="1" t="s">
        <v>116</v>
      </c>
      <c r="J4" s="1" t="s">
        <v>30</v>
      </c>
      <c r="K4" s="1" t="s">
        <v>117</v>
      </c>
      <c r="L4" s="1" t="s">
        <v>117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118</v>
      </c>
      <c r="S4" s="1" t="s">
        <v>98</v>
      </c>
      <c r="T4" s="1" t="s">
        <v>99</v>
      </c>
      <c r="U4" s="1" t="s">
        <v>100</v>
      </c>
      <c r="V4" s="1" t="s">
        <v>110</v>
      </c>
    </row>
    <row r="5" s="1" customFormat="1" spans="1:22">
      <c r="A5" s="3">
        <v>999222350465987</v>
      </c>
      <c r="B5" s="1" t="s">
        <v>119</v>
      </c>
      <c r="C5" s="1" t="s">
        <v>120</v>
      </c>
      <c r="D5" s="1" t="s">
        <v>121</v>
      </c>
      <c r="E5" s="1" t="s">
        <v>122</v>
      </c>
      <c r="F5" s="1" t="s">
        <v>115</v>
      </c>
      <c r="G5" s="1" t="s">
        <v>89</v>
      </c>
      <c r="H5" s="1" t="s">
        <v>90</v>
      </c>
      <c r="I5" s="1" t="s">
        <v>123</v>
      </c>
      <c r="J5" s="1" t="s">
        <v>30</v>
      </c>
      <c r="K5" s="1" t="s">
        <v>124</v>
      </c>
      <c r="L5" s="1" t="s">
        <v>124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125</v>
      </c>
      <c r="S5" s="1" t="s">
        <v>98</v>
      </c>
      <c r="T5" s="1" t="s">
        <v>99</v>
      </c>
      <c r="U5" s="1" t="s">
        <v>100</v>
      </c>
      <c r="V5" s="1" t="s">
        <v>126</v>
      </c>
    </row>
    <row r="6" s="1" customFormat="1" spans="1:22">
      <c r="A6" s="3">
        <v>21963519982</v>
      </c>
      <c r="B6" s="1" t="s">
        <v>127</v>
      </c>
      <c r="C6" s="1" t="s">
        <v>128</v>
      </c>
      <c r="D6" s="1" t="s">
        <v>129</v>
      </c>
      <c r="E6" s="1" t="s">
        <v>130</v>
      </c>
      <c r="F6" s="1" t="s">
        <v>88</v>
      </c>
      <c r="G6" s="1" t="s">
        <v>89</v>
      </c>
      <c r="H6" s="1" t="s">
        <v>90</v>
      </c>
      <c r="I6" s="1" t="s">
        <v>131</v>
      </c>
      <c r="J6" s="1" t="s">
        <v>30</v>
      </c>
      <c r="K6" s="1" t="s">
        <v>132</v>
      </c>
      <c r="L6" s="1" t="s">
        <v>132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133</v>
      </c>
      <c r="S6" s="1" t="s">
        <v>98</v>
      </c>
      <c r="T6" s="1" t="s">
        <v>99</v>
      </c>
      <c r="U6" s="1" t="s">
        <v>100</v>
      </c>
      <c r="V6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2023-03-20T02:55:09Z</dcterms:created>
  <dcterms:modified xsi:type="dcterms:W3CDTF">2023-03-20T03:09:12Z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F642C71BDBD54E819D77E8A0E15559DE</vt:lpwstr>
  </property>
  <property fmtid="{D5CDD505-2E9C-101B-9397-08002B2CF9AE}" pid="3" name="KSOProductBuildVer">
    <vt:lpwstr>2052-11.1.0.13703</vt:lpwstr>
  </property>
</Properties>
</file>