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<sst xmlns="http://schemas.openxmlformats.org/spreadsheetml/2006/main" count="244" uniqueCount="121">
  <si>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</si>
  <si>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</si>
  <si>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</si>
  <si>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</si>
  <si>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</si>
  <si>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</si>
  <si>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</si>
  <si>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</si>
  <si>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</si>
  <si>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</si>
  <si>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</si>
  <si>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</si>
  <si>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</si>
  <si>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</si>
  <si>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</si>
  <si>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</si>
  <si>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</si>
  <si>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</si>
  <si>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</si>
  <si>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</si>
  <si>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</si>
  <si>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</si>
  <si>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</si>
  <si>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</si>
  <si>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</si>
  <si>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999223086292251	</t>
  </si>
  <si>
    <t>Ctrip</t>
  </si>
  <si>
    <t>正常</t>
  </si>
  <si>
    <t>[福州]福州火车站亚朵酒店(50191420)</t>
  </si>
  <si>
    <t>高级大床房&lt;双人入住&gt;&lt;内宾&gt;&lt;预付&gt;&lt;单早&gt;</t>
  </si>
  <si>
    <t>CNY</t>
  </si>
  <si>
    <t>陈涛,艾兵</t>
  </si>
  <si>
    <t>CA11323230317CNY</t>
  </si>
  <si>
    <t>未提现</t>
  </si>
  <si>
    <t>携程开票</t>
  </si>
  <si>
    <t xml:space="preserve">3109619	</t>
  </si>
  <si>
    <t xml:space="preserve">	</t>
  </si>
  <si>
    <t>取消</t>
  </si>
  <si>
    <t xml:space="preserve">999223184313568	</t>
  </si>
  <si>
    <t>[济南]济南东站工业北路亚朵酒店(89920253)</t>
  </si>
  <si>
    <t>SARIYEV/ANAY</t>
  </si>
  <si>
    <t>CA11323230318CNY</t>
  </si>
  <si>
    <t xml:space="preserve">3134656	</t>
  </si>
  <si>
    <t xml:space="preserve">999223165229979	</t>
  </si>
  <si>
    <t>[哈尔滨]哈尔滨哈西理工大学地铁站亚朵酒店(50195857)</t>
  </si>
  <si>
    <t>雅致大床房&lt;双人入住&gt;&lt;内宾&gt;&lt;预付&gt;&lt;单早&gt;</t>
  </si>
  <si>
    <t>王富国</t>
  </si>
  <si>
    <t>CA11323230319CNY</t>
  </si>
  <si>
    <t xml:space="preserve">3129228	</t>
  </si>
  <si>
    <t xml:space="preserve">999223190770557	</t>
  </si>
  <si>
    <t>[北京]北京建国门CBD亚朵轻居酒店(50190474)</t>
  </si>
  <si>
    <t>轻享标准房&lt;双人入住&gt;&lt;内宾&gt;&lt;预付&gt;&lt;单早&gt;</t>
  </si>
  <si>
    <t>吴夙</t>
  </si>
  <si>
    <t>CA11323230320CNY</t>
  </si>
  <si>
    <t xml:space="preserve">3135875	</t>
  </si>
  <si>
    <t xml:space="preserve">999223190779543	</t>
  </si>
  <si>
    <t>舒适大床房&lt;双人入住&gt;&lt;内宾&gt;&lt;预付&gt;&lt;单早&gt;</t>
  </si>
  <si>
    <t>余登兵</t>
  </si>
  <si>
    <t xml:space="preserve">3135878	</t>
  </si>
  <si>
    <t xml:space="preserve">999223217265061	</t>
  </si>
  <si>
    <t>[苏州]苏州火车站北广场博乐诗亚朵酒店(89920919)</t>
  </si>
  <si>
    <t>乔梦然</t>
  </si>
  <si>
    <t xml:space="preserve">3143995	</t>
  </si>
  <si>
    <t>，</t>
  </si>
  <si>
    <t>A230320103605481</t>
  </si>
  <si>
    <t>CNY / HKD 当前参考汇率: 1.13937349</t>
  </si>
  <si>
    <t>总计：3692.13 CNY/
4206.72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</si>
  <si>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</si>
  <si>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</si>
  <si>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</si>
  <si>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</si>
  <si>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</si>
  <si>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</si>
  <si>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</si>
  <si>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</si>
  <si>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</si>
  <si>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</si>
  <si>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</si>
  <si>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</si>
  <si>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</si>
  <si>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</si>
  <si>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</si>
  <si>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</si>
  <si>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</si>
  <si>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</si>
  <si>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</si>
  <si>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2023-03-15</t>
  </si>
  <si>
    <t>3135875</t>
  </si>
  <si>
    <t>北京建国门CBD亚朵轻居酒店</t>
  </si>
  <si>
    <t>2023-03-17</t>
  </si>
  <si>
    <t>退房日月结</t>
  </si>
  <si>
    <t>1051.04</t>
  </si>
  <si>
    <t>RMB</t>
  </si>
  <si>
    <t>0</t>
  </si>
  <si>
    <t>0.00</t>
  </si>
  <si>
    <t>携程汇智国内直连</t>
  </si>
  <si>
    <t>1861</t>
  </si>
  <si>
    <t>2023-03-15 08:00:04</t>
  </si>
  <si>
    <t>否</t>
  </si>
  <si>
    <t>汇智国际旅游发展有限公司</t>
  </si>
  <si>
    <t>直连</t>
  </si>
  <si>
    <t>中国</t>
  </si>
  <si>
    <t>2023-03-14</t>
  </si>
  <si>
    <t>3134656</t>
  </si>
  <si>
    <t>济南高铁东站亚朵酒店</t>
  </si>
  <si>
    <t>SARIYEV ANAY</t>
  </si>
  <si>
    <t>398.24</t>
  </si>
  <si>
    <t>2023-03-14 20:49:16</t>
  </si>
  <si>
    <t>2023-03-13</t>
  </si>
  <si>
    <t>3129228</t>
  </si>
  <si>
    <t>哈尔滨哈西学府路亚朵轻居酒店</t>
  </si>
  <si>
    <t>2023-03-16</t>
  </si>
  <si>
    <t>659.54</t>
  </si>
  <si>
    <t>2023-03-13 14:46:36</t>
  </si>
  <si>
    <t>3135878</t>
  </si>
  <si>
    <t>1168.68</t>
  </si>
  <si>
    <t>2023-03-15 08:01:54</t>
  </si>
  <si>
    <t>3143995</t>
  </si>
  <si>
    <t>苏州火车站北广场博乐诗亚朵酒店</t>
  </si>
  <si>
    <t>414.63</t>
  </si>
  <si>
    <t>2023-03-16 21:46:13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</si>
</sst>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15</xdr:col>
      <xdr:colOff>276225</xdr:colOff>
      <xdr:row>51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049000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44998</v>
      </c>
      <c r="G2" s="6">
        <v>44999</v>
      </c>
      <c r="H2" s="4">
        <v>2</v>
      </c>
      <c r="I2" s="4">
        <v>1</v>
      </c>
      <c r="J2" s="4">
        <v>2</v>
      </c>
      <c r="K2" s="4" t="s">
        <v>30</v>
      </c>
      <c r="L2" s="4">
        <v>846.62</v>
      </c>
      <c r="M2" s="4">
        <v>846.62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44993</v>
      </c>
      <c r="S2" s="6">
        <v>45002</v>
      </c>
      <c r="T2" s="4" t="s">
        <v>34</v>
      </c>
      <c r="U2" s="4">
        <v>846.62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44998</v>
      </c>
      <c r="G3" s="6">
        <v>44999</v>
      </c>
      <c r="H3" s="4">
        <v>2</v>
      </c>
      <c r="I3" s="4">
        <v>1</v>
      </c>
      <c r="J3" s="4">
        <v>2</v>
      </c>
      <c r="K3" s="4" t="s">
        <v>30</v>
      </c>
      <c r="L3" s="4">
        <v>-846.62</v>
      </c>
      <c r="M3" s="4">
        <v>-846.62</v>
      </c>
      <c r="N3" s="4" t="s">
        <v>31</v>
      </c>
      <c r="O3" s="4" t="s">
        <v>32</v>
      </c>
      <c r="P3" s="4" t="s">
        <v>33</v>
      </c>
      <c r="Q3" s="4">
        <v>0</v>
      </c>
      <c r="R3" s="7">
        <v>44993</v>
      </c>
      <c r="S3" s="6">
        <v>45002</v>
      </c>
      <c r="T3" s="4" t="s">
        <v>34</v>
      </c>
      <c r="U3" s="4">
        <v>-846.62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29</v>
      </c>
      <c r="F4" s="6">
        <v>44999</v>
      </c>
      <c r="G4" s="6">
        <v>45000</v>
      </c>
      <c r="H4" s="4">
        <v>1</v>
      </c>
      <c r="I4" s="4">
        <v>1</v>
      </c>
      <c r="J4" s="4">
        <v>1</v>
      </c>
      <c r="K4" s="4" t="s">
        <v>30</v>
      </c>
      <c r="L4" s="4">
        <v>398.24</v>
      </c>
      <c r="M4" s="4">
        <v>398.24</v>
      </c>
      <c r="N4" s="4" t="s">
        <v>40</v>
      </c>
      <c r="O4" s="4" t="s">
        <v>41</v>
      </c>
      <c r="P4" s="4" t="s">
        <v>33</v>
      </c>
      <c r="Q4" s="4">
        <v>0</v>
      </c>
      <c r="R4" s="7">
        <v>44999</v>
      </c>
      <c r="S4" s="6">
        <v>45003</v>
      </c>
      <c r="T4" s="4" t="s">
        <v>34</v>
      </c>
      <c r="U4" s="4">
        <v>398.24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44999</v>
      </c>
      <c r="G5" s="6">
        <v>45001</v>
      </c>
      <c r="H5" s="4">
        <v>1</v>
      </c>
      <c r="I5" s="4">
        <v>2</v>
      </c>
      <c r="J5" s="4">
        <v>2</v>
      </c>
      <c r="K5" s="4" t="s">
        <v>30</v>
      </c>
      <c r="L5" s="4">
        <v>659.54</v>
      </c>
      <c r="M5" s="4">
        <v>659.54</v>
      </c>
      <c r="N5" s="4" t="s">
        <v>46</v>
      </c>
      <c r="O5" s="4" t="s">
        <v>47</v>
      </c>
      <c r="P5" s="4" t="s">
        <v>33</v>
      </c>
      <c r="Q5" s="4">
        <v>0</v>
      </c>
      <c r="R5" s="7">
        <v>44998</v>
      </c>
      <c r="S5" s="6">
        <v>45004</v>
      </c>
      <c r="T5" s="4" t="s">
        <v>34</v>
      </c>
      <c r="U5" s="4">
        <v>659.54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45000</v>
      </c>
      <c r="G6" s="6">
        <v>45002</v>
      </c>
      <c r="H6" s="4">
        <v>1</v>
      </c>
      <c r="I6" s="4">
        <v>2</v>
      </c>
      <c r="J6" s="4">
        <v>2</v>
      </c>
      <c r="K6" s="4" t="s">
        <v>30</v>
      </c>
      <c r="L6" s="4">
        <v>1051.04</v>
      </c>
      <c r="M6" s="4">
        <v>1051.04</v>
      </c>
      <c r="N6" s="4" t="s">
        <v>52</v>
      </c>
      <c r="O6" s="4" t="s">
        <v>53</v>
      </c>
      <c r="P6" s="4" t="s">
        <v>33</v>
      </c>
      <c r="Q6" s="4">
        <v>0</v>
      </c>
      <c r="R6" s="7">
        <v>45000</v>
      </c>
      <c r="S6" s="6">
        <v>45005</v>
      </c>
      <c r="T6" s="4" t="s">
        <v>34</v>
      </c>
      <c r="U6" s="4">
        <v>1051.04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50</v>
      </c>
      <c r="E7" s="4" t="s">
        <v>56</v>
      </c>
      <c r="F7" s="6">
        <v>45000</v>
      </c>
      <c r="G7" s="6">
        <v>45002</v>
      </c>
      <c r="H7" s="4">
        <v>1</v>
      </c>
      <c r="I7" s="4">
        <v>2</v>
      </c>
      <c r="J7" s="4">
        <v>2</v>
      </c>
      <c r="K7" s="4" t="s">
        <v>30</v>
      </c>
      <c r="L7" s="4">
        <v>1168.68</v>
      </c>
      <c r="M7" s="4">
        <v>1168.68</v>
      </c>
      <c r="N7" s="4" t="s">
        <v>57</v>
      </c>
      <c r="O7" s="4" t="s">
        <v>53</v>
      </c>
      <c r="P7" s="4" t="s">
        <v>33</v>
      </c>
      <c r="Q7" s="4">
        <v>0</v>
      </c>
      <c r="R7" s="7">
        <v>45000</v>
      </c>
      <c r="S7" s="6">
        <v>45005</v>
      </c>
      <c r="T7" s="4" t="s">
        <v>34</v>
      </c>
      <c r="U7" s="4">
        <v>1168.68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45</v>
      </c>
      <c r="F8" s="6">
        <v>45001</v>
      </c>
      <c r="G8" s="6">
        <v>45002</v>
      </c>
      <c r="H8" s="4">
        <v>1</v>
      </c>
      <c r="I8" s="4">
        <v>1</v>
      </c>
      <c r="J8" s="4">
        <v>1</v>
      </c>
      <c r="K8" s="4" t="s">
        <v>30</v>
      </c>
      <c r="L8" s="4">
        <v>414.63</v>
      </c>
      <c r="M8" s="4">
        <v>414.63</v>
      </c>
      <c r="N8" s="4" t="s">
        <v>61</v>
      </c>
      <c r="O8" s="4" t="s">
        <v>53</v>
      </c>
      <c r="P8" s="4" t="s">
        <v>33</v>
      </c>
      <c r="Q8" s="4">
        <v>0</v>
      </c>
      <c r="R8" s="7">
        <v>45001</v>
      </c>
      <c r="S8" s="6">
        <v>45005</v>
      </c>
      <c r="T8" s="4" t="s">
        <v>34</v>
      </c>
      <c r="U8" s="4">
        <v>414.63</v>
      </c>
      <c r="V8" s="4">
        <v>0</v>
      </c>
      <c r="W8" s="4">
        <v>0</v>
      </c>
      <c r="X8" s="4" t="s">
        <v>62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hidden="1" spans="1:9">
      <c r="A2" s="5">
        <v>999223086292251</v>
      </c>
      <c r="B2" s="6">
        <v>44998</v>
      </c>
      <c r="C2" s="6">
        <v>44999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999223184313568</v>
      </c>
      <c r="B3" s="6">
        <v>44999</v>
      </c>
      <c r="C3" s="6">
        <v>45000</v>
      </c>
      <c r="D3" s="4">
        <v>398.24</v>
      </c>
      <c r="E3" s="4" t="str">
        <f>VLOOKUP(A3,HOP!A:L,12,0)</f>
        <v>398.24</v>
      </c>
      <c r="F3" s="4" t="str">
        <f>VLOOKUP(A3,HOP!A:C,3,0)</f>
        <v>3134656</v>
      </c>
      <c r="G3" s="4">
        <f>D3-E3</f>
        <v>0</v>
      </c>
      <c r="H3" s="4" t="str">
        <f>$H$1&amp;F3</f>
        <v>，3134656</v>
      </c>
      <c r="I3" s="4" t="str">
        <f>VLOOKUP(A3,HOP!A:U,21,0)</f>
        <v>直连</v>
      </c>
    </row>
    <row r="4" s="4" customFormat="1" spans="1:9">
      <c r="A4" s="5">
        <v>999223165229979</v>
      </c>
      <c r="B4" s="6">
        <v>44999</v>
      </c>
      <c r="C4" s="6">
        <v>45001</v>
      </c>
      <c r="D4" s="4">
        <v>659.54</v>
      </c>
      <c r="E4" s="4" t="str">
        <f>VLOOKUP(A4,HOP!A:L,12,0)</f>
        <v>659.54</v>
      </c>
      <c r="F4" s="4" t="str">
        <f>VLOOKUP(A4,HOP!A:C,3,0)</f>
        <v>3129228</v>
      </c>
      <c r="G4" s="4">
        <f>D4-E4</f>
        <v>0</v>
      </c>
      <c r="H4" s="4" t="str">
        <f>$H$1&amp;F4</f>
        <v>，3129228</v>
      </c>
      <c r="I4" s="4" t="str">
        <f>VLOOKUP(A4,HOP!A:U,21,0)</f>
        <v>直连</v>
      </c>
    </row>
    <row r="5" s="4" customFormat="1" spans="1:9">
      <c r="A5" s="5">
        <v>999223190770557</v>
      </c>
      <c r="B5" s="6">
        <v>45000</v>
      </c>
      <c r="C5" s="6">
        <v>45002</v>
      </c>
      <c r="D5" s="4">
        <v>1051.04</v>
      </c>
      <c r="E5" s="4" t="str">
        <f>VLOOKUP(A5,HOP!A:L,12,0)</f>
        <v>1051.04</v>
      </c>
      <c r="F5" s="4" t="str">
        <f>VLOOKUP(A5,HOP!A:C,3,0)</f>
        <v>3135875</v>
      </c>
      <c r="G5" s="4">
        <f>D5-E5</f>
        <v>0</v>
      </c>
      <c r="H5" s="4" t="str">
        <f>$H$1&amp;F5</f>
        <v>，3135875</v>
      </c>
      <c r="I5" s="4" t="str">
        <f>VLOOKUP(A5,HOP!A:U,21,0)</f>
        <v>直连</v>
      </c>
    </row>
    <row r="6" s="4" customFormat="1" spans="1:9">
      <c r="A6" s="5">
        <v>999223190779543</v>
      </c>
      <c r="B6" s="6">
        <v>45000</v>
      </c>
      <c r="C6" s="6">
        <v>45002</v>
      </c>
      <c r="D6" s="4">
        <v>1168.68</v>
      </c>
      <c r="E6" s="4" t="str">
        <f>VLOOKUP(A6,HOP!A:L,12,0)</f>
        <v>1168.68</v>
      </c>
      <c r="F6" s="4" t="str">
        <f>VLOOKUP(A6,HOP!A:C,3,0)</f>
        <v>3135878</v>
      </c>
      <c r="G6" s="4">
        <f>D6-E6</f>
        <v>0</v>
      </c>
      <c r="H6" s="4" t="str">
        <f>$H$1&amp;F6</f>
        <v>，3135878</v>
      </c>
      <c r="I6" s="4" t="str">
        <f>VLOOKUP(A6,HOP!A:U,21,0)</f>
        <v>直连</v>
      </c>
    </row>
    <row r="7" s="4" customFormat="1" spans="1:9">
      <c r="A7" s="5">
        <v>999223217265061</v>
      </c>
      <c r="B7" s="6">
        <v>45001</v>
      </c>
      <c r="C7" s="6">
        <v>45002</v>
      </c>
      <c r="D7" s="4">
        <v>414.63</v>
      </c>
      <c r="E7" s="4" t="str">
        <f>VLOOKUP(A7,HOP!A:L,12,0)</f>
        <v>414.63</v>
      </c>
      <c r="F7" s="4" t="str">
        <f>VLOOKUP(A7,HOP!A:C,3,0)</f>
        <v>3143995</v>
      </c>
      <c r="G7" s="4">
        <f>D7-E7</f>
        <v>0</v>
      </c>
      <c r="H7" s="4" t="str">
        <f>$H$1&amp;F7</f>
        <v>，3143995</v>
      </c>
      <c r="I7" s="4" t="str">
        <f>VLOOKUP(A7,HOP!A:U,21,0)</f>
        <v>直连</v>
      </c>
    </row>
    <row r="9" spans="4:4">
      <c r="D9" s="4">
        <f>SUM(D2:D8)</f>
        <v>3692.13</v>
      </c>
    </row>
    <row r="15" spans="1:1">
      <c r="A15" s="4" t="s">
        <v>64</v>
      </c>
    </row>
    <row r="16" spans="1:1">
      <c r="A16" s="4" t="s">
        <v>65</v>
      </c>
    </row>
    <row r="17" spans="1:1">
      <c r="A17" s="4" t="s">
        <v>66</v>
      </c>
    </row>
  </sheetData>
  <autoFilter ref="A1:XFD9">
    <filterColumn colId="3">
      <filters blank="1">
        <filter val="414.63"/>
        <filter val="3692.13"/>
        <filter val="398.24"/>
        <filter val="659.54"/>
        <filter val="1051.04"/>
        <filter val="1168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999223190770557</v>
      </c>
      <c r="B2" s="1" t="s">
        <v>86</v>
      </c>
      <c r="C2" s="1" t="s">
        <v>87</v>
      </c>
      <c r="D2" s="1" t="s">
        <v>88</v>
      </c>
      <c r="E2" s="1" t="s">
        <v>52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999223184313568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102</v>
      </c>
      <c r="G3" s="1" t="s">
        <v>86</v>
      </c>
      <c r="H3" s="1" t="s">
        <v>90</v>
      </c>
      <c r="I3" s="1" t="s">
        <v>106</v>
      </c>
      <c r="J3" s="1" t="s">
        <v>92</v>
      </c>
      <c r="K3" s="1" t="s">
        <v>106</v>
      </c>
      <c r="L3" s="1" t="s">
        <v>106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107</v>
      </c>
      <c r="S3" s="1" t="s">
        <v>98</v>
      </c>
      <c r="T3" s="1" t="s">
        <v>99</v>
      </c>
      <c r="U3" s="1" t="s">
        <v>100</v>
      </c>
      <c r="V3" s="1" t="s">
        <v>101</v>
      </c>
    </row>
    <row r="4" s="1" customFormat="1" spans="1:22">
      <c r="A4" s="3">
        <v>999223165229979</v>
      </c>
      <c r="B4" s="1" t="s">
        <v>108</v>
      </c>
      <c r="C4" s="1" t="s">
        <v>109</v>
      </c>
      <c r="D4" s="1" t="s">
        <v>110</v>
      </c>
      <c r="E4" s="1" t="s">
        <v>46</v>
      </c>
      <c r="F4" s="1" t="s">
        <v>102</v>
      </c>
      <c r="G4" s="1" t="s">
        <v>111</v>
      </c>
      <c r="H4" s="1" t="s">
        <v>90</v>
      </c>
      <c r="I4" s="1" t="s">
        <v>112</v>
      </c>
      <c r="J4" s="1" t="s">
        <v>92</v>
      </c>
      <c r="K4" s="1" t="s">
        <v>112</v>
      </c>
      <c r="L4" s="1" t="s">
        <v>112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113</v>
      </c>
      <c r="S4" s="1" t="s">
        <v>98</v>
      </c>
      <c r="T4" s="1" t="s">
        <v>99</v>
      </c>
      <c r="U4" s="1" t="s">
        <v>100</v>
      </c>
      <c r="V4" s="1" t="s">
        <v>101</v>
      </c>
    </row>
    <row r="5" s="1" customFormat="1" spans="1:22">
      <c r="A5" s="3">
        <v>999223190779543</v>
      </c>
      <c r="B5" s="1" t="s">
        <v>86</v>
      </c>
      <c r="C5" s="1" t="s">
        <v>114</v>
      </c>
      <c r="D5" s="1" t="s">
        <v>88</v>
      </c>
      <c r="E5" s="1" t="s">
        <v>57</v>
      </c>
      <c r="F5" s="1" t="s">
        <v>86</v>
      </c>
      <c r="G5" s="1" t="s">
        <v>89</v>
      </c>
      <c r="H5" s="1" t="s">
        <v>90</v>
      </c>
      <c r="I5" s="1" t="s">
        <v>115</v>
      </c>
      <c r="J5" s="1" t="s">
        <v>92</v>
      </c>
      <c r="K5" s="1" t="s">
        <v>115</v>
      </c>
      <c r="L5" s="1" t="s">
        <v>115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116</v>
      </c>
      <c r="S5" s="1" t="s">
        <v>98</v>
      </c>
      <c r="T5" s="1" t="s">
        <v>99</v>
      </c>
      <c r="U5" s="1" t="s">
        <v>100</v>
      </c>
      <c r="V5" s="1" t="s">
        <v>101</v>
      </c>
    </row>
    <row r="6" s="1" customFormat="1" spans="1:22">
      <c r="A6" s="3">
        <v>999223217265061</v>
      </c>
      <c r="B6" s="1" t="s">
        <v>111</v>
      </c>
      <c r="C6" s="1" t="s">
        <v>117</v>
      </c>
      <c r="D6" s="1" t="s">
        <v>118</v>
      </c>
      <c r="E6" s="1" t="s">
        <v>61</v>
      </c>
      <c r="F6" s="1" t="s">
        <v>111</v>
      </c>
      <c r="G6" s="1" t="s">
        <v>89</v>
      </c>
      <c r="H6" s="1" t="s">
        <v>90</v>
      </c>
      <c r="I6" s="1" t="s">
        <v>119</v>
      </c>
      <c r="J6" s="1" t="s">
        <v>92</v>
      </c>
      <c r="K6" s="1" t="s">
        <v>119</v>
      </c>
      <c r="L6" s="1" t="s">
        <v>119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120</v>
      </c>
      <c r="S6" s="1" t="s">
        <v>98</v>
      </c>
      <c r="T6" s="1" t="s">
        <v>99</v>
      </c>
      <c r="U6" s="1" t="s">
        <v>100</v>
      </c>
      <c r="V6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2023-03-20T02:24:17Z</dcterms:created>
  <dcterms:modified xsi:type="dcterms:W3CDTF">2023-03-20T02:37:23Z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C559F4DB74A84CD39183F125D8389A3A</vt:lpwstr>
  </property>
  <property fmtid="{D5CDD505-2E9C-101B-9397-08002B2CF9AE}" pid="3" name="KSOProductBuildVer">
    <vt:lpwstr>2052-11.1.0.13703</vt:lpwstr>
  </property>
</Properties>
</file>