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<sst xmlns="http://schemas.openxmlformats.org/spreadsheetml/2006/main" count="455" uniqueCount="202">
  <si>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</si>
  <si>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</si>
  <si>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</si>
  <si>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</si>
  <si>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</si>
  <si>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</si>
  <si>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</si>
  <si>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</si>
  <si>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</si>
  <si>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</si>
  <si>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</si>
  <si>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</si>
  <si>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</si>
  <si>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</si>
  <si>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</si>
  <si>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</si>
  <si>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</si>
  <si>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</si>
  <si>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</si>
  <si>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</si>
  <si>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</si>
  <si>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</si>
  <si>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</si>
  <si>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</si>
  <si>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</si>
  <si>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999222718080178	</t>
  </si>
  <si>
    <t>Ctrip</t>
  </si>
  <si>
    <t>正常</t>
  </si>
  <si>
    <t>[吉隆坡]吉隆坡维雅酒店(VE Hotel &amp; Residence)(37209687)</t>
  </si>
  <si>
    <t>豪华房&lt;2人入住&gt;&lt;不退款&gt;&lt;早餐&gt;</t>
  </si>
  <si>
    <t>USD</t>
  </si>
  <si>
    <t>Reddy/Harsha Vardhan,Reddy/Harsha Vardhan</t>
  </si>
  <si>
    <t>CA5326230318USD</t>
  </si>
  <si>
    <t>未提现</t>
  </si>
  <si>
    <t>携程开票</t>
  </si>
  <si>
    <t xml:space="preserve">3029907	</t>
  </si>
  <si>
    <t xml:space="preserve">	</t>
  </si>
  <si>
    <t xml:space="preserve">999223134192022	</t>
  </si>
  <si>
    <t>[胡志明市]思廷西贡格兰德酒店(Eastin Grand Hotel Saigon)(37046516)</t>
  </si>
  <si>
    <t>高级房&lt;1&gt;&lt;2人入住&gt;&lt;不退款&gt;</t>
  </si>
  <si>
    <t>LAU/LAPFAI</t>
  </si>
  <si>
    <t xml:space="preserve">3121207	</t>
  </si>
  <si>
    <t xml:space="preserve">-1472560607	</t>
  </si>
  <si>
    <t xml:space="preserve">999223174289218	</t>
  </si>
  <si>
    <t>[八打灵再也]皇家朱兰白沙罗酒店(Royale Chulan Damansara)(37225853)</t>
  </si>
  <si>
    <t>高级房&lt;2人入住&gt;&lt;不退款&gt;</t>
  </si>
  <si>
    <t>OU/QIAOE</t>
  </si>
  <si>
    <t xml:space="preserve">3131444	</t>
  </si>
  <si>
    <t xml:space="preserve">21139097358	</t>
  </si>
  <si>
    <t>[檀香山]太平洋海滩酒店(Alohilani Resort Waikiki Beach)(37200143)</t>
  </si>
  <si>
    <t>客房, 1 张特大床, 部分海景&lt;2人入住&gt;&lt;不退款&gt;</t>
  </si>
  <si>
    <t>KIM/SORA</t>
  </si>
  <si>
    <t>CA5326230319USD</t>
  </si>
  <si>
    <t xml:space="preserve">2706874	</t>
  </si>
  <si>
    <t xml:space="preserve">999222562452684	</t>
  </si>
  <si>
    <t>[曼谷]隆齐格兰德中心点酒店 (政府卫生认证)(Grande Centre Point Hotel Ploenchit (SHA Plus+))(37207258)</t>
  </si>
  <si>
    <t>高级阳台双床房&lt;2人入住&gt;&lt;不退款&gt;</t>
  </si>
  <si>
    <t>Wangarry/Dessy,Wangarry/Dessy</t>
  </si>
  <si>
    <t xml:space="preserve">3009184	</t>
  </si>
  <si>
    <t xml:space="preserve">999222562956299	</t>
  </si>
  <si>
    <t>s/Lin,s/Lin,s/Lin,s/Lin,s/Lin,s/Lin</t>
  </si>
  <si>
    <t xml:space="preserve">3009281	</t>
  </si>
  <si>
    <t>取消</t>
  </si>
  <si>
    <t xml:space="preserve">999223058282599	</t>
  </si>
  <si>
    <t>[普吉岛]普吉岛芭东美爵大酒店(政府卫生认证)(Grand Mercure Phuket Patong(SHA Extra Plus))(40721618)</t>
  </si>
  <si>
    <t>高级特大床房&lt;1&gt;&lt;2人入住&gt;&lt;不退款&gt;</t>
  </si>
  <si>
    <t>OCASIOPEREIRA/NINOSHKA,SEPULVEDA TORO/JOEL</t>
  </si>
  <si>
    <t xml:space="preserve">3103188	</t>
  </si>
  <si>
    <t xml:space="preserve">650564	</t>
  </si>
  <si>
    <t xml:space="preserve">999223148669368	</t>
  </si>
  <si>
    <t>[普吉岛]普吉岛麦考棕榈滩度假村(政府卫生认证)(Maikhao Palm Beach Resort(SHA Extra Plus))(37212131)</t>
  </si>
  <si>
    <t>至尊豪华海景房&lt;2人入住&gt;&lt;不退款&gt;&lt;早餐&gt;</t>
  </si>
  <si>
    <t>Leepaiboon/Pannakarn,Leepaiboon/Pannakarn</t>
  </si>
  <si>
    <t xml:space="preserve">3124455	</t>
  </si>
  <si>
    <t xml:space="preserve">-1473037247	</t>
  </si>
  <si>
    <t xml:space="preserve">999223165048594	</t>
  </si>
  <si>
    <t>LETCHUMANAN/NANDHINI</t>
  </si>
  <si>
    <t xml:space="preserve">3129163	</t>
  </si>
  <si>
    <t xml:space="preserve">999223166562207	</t>
  </si>
  <si>
    <t>LIAUW/LOVINA SUKI INGRID</t>
  </si>
  <si>
    <t xml:space="preserve">3129672	</t>
  </si>
  <si>
    <t xml:space="preserve">999222856742183	</t>
  </si>
  <si>
    <t>Joe/Xiang,Joe/Xiang</t>
  </si>
  <si>
    <t>CA5326230320USD</t>
  </si>
  <si>
    <t xml:space="preserve">3053219	</t>
  </si>
  <si>
    <t xml:space="preserve">999223067673210	</t>
  </si>
  <si>
    <t>[梳邦再也]双威主题乐园酒店(Sunway Lagoon Hotel)(39663959)</t>
  </si>
  <si>
    <t>豪华加大客房&lt;2人入住&gt;&lt;不退款&gt;</t>
  </si>
  <si>
    <t>SONG/PENGCHAO,BI/YUANBEN,WANG/ZHIPING</t>
  </si>
  <si>
    <t xml:space="preserve">3104657	</t>
  </si>
  <si>
    <t xml:space="preserve"> 260591121	</t>
  </si>
  <si>
    <t>，</t>
  </si>
  <si>
    <t>A230320105041481</t>
  </si>
  <si>
    <t>A230320105134481</t>
  </si>
  <si>
    <t>USD / HKD 当前参考汇率: 7.84764</t>
  </si>
  <si>
    <t>总计： 2982 USD/
23401.66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</si>
  <si>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</si>
  <si>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</si>
  <si>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</si>
  <si>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</si>
  <si>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</si>
  <si>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</si>
  <si>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</si>
  <si>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</si>
  <si>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</si>
  <si>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</si>
  <si>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</si>
  <si>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</si>
  <si>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</si>
  <si>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</si>
  <si>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</si>
  <si>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</si>
  <si>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</si>
  <si>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</si>
  <si>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</si>
  <si>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2023-03-14</t>
  </si>
  <si>
    <t>3131444</t>
  </si>
  <si>
    <t>吉隆坡白沙罗皇家朱兰酒店</t>
  </si>
  <si>
    <t>OU QIAOE</t>
  </si>
  <si>
    <t>2023-03-15</t>
  </si>
  <si>
    <t>退房日周结</t>
  </si>
  <si>
    <t>423.48</t>
  </si>
  <si>
    <t>61.00</t>
  </si>
  <si>
    <t>0</t>
  </si>
  <si>
    <t>0.00</t>
  </si>
  <si>
    <t>携程盛景国际直连</t>
  </si>
  <si>
    <t>01.010677</t>
  </si>
  <si>
    <t>2023-03-14 10:44:51</t>
  </si>
  <si>
    <t>否</t>
  </si>
  <si>
    <t>汇智国际旅游发展有限公司</t>
  </si>
  <si>
    <t>直采</t>
  </si>
  <si>
    <t>马来西亚</t>
  </si>
  <si>
    <t>2023-03-13</t>
  </si>
  <si>
    <t>3129672</t>
  </si>
  <si>
    <t>LIAUW LOVINA SUKI INGRID</t>
  </si>
  <si>
    <t>2023-03-16</t>
  </si>
  <si>
    <t>381.83</t>
  </si>
  <si>
    <t>55.00</t>
  </si>
  <si>
    <t>2023-03-13 17:06:49</t>
  </si>
  <si>
    <t>3129163</t>
  </si>
  <si>
    <t>LETCHUMANAN NANDHINI</t>
  </si>
  <si>
    <t>2023-03-13 14:35:21</t>
  </si>
  <si>
    <t>2023-03-12</t>
  </si>
  <si>
    <t>3124455</t>
  </si>
  <si>
    <t>普吉岛麦考棕榈滩度假村(SHA Plus+)</t>
  </si>
  <si>
    <t>Leepaiboon Pannakarn,Leepaiboon Pannakarn</t>
  </si>
  <si>
    <t>1331.67</t>
  </si>
  <si>
    <t>192.00</t>
  </si>
  <si>
    <t>2023-03-12 11:34:01</t>
  </si>
  <si>
    <t>直连</t>
  </si>
  <si>
    <t>泰国</t>
  </si>
  <si>
    <t>2023-03-11</t>
  </si>
  <si>
    <t>3121207</t>
  </si>
  <si>
    <t>思廷西贡格兰德酒店</t>
  </si>
  <si>
    <t>LAU LAPFAI</t>
  </si>
  <si>
    <t>768.81</t>
  </si>
  <si>
    <t>111.00</t>
  </si>
  <si>
    <t>2023-03-11 13:54:45</t>
  </si>
  <si>
    <t>越南</t>
  </si>
  <si>
    <t>2023-03-07</t>
  </si>
  <si>
    <t>3104657</t>
  </si>
  <si>
    <t>双威克里奥酒店</t>
  </si>
  <si>
    <t>SONG PENGCHAO,BI YUANBEN,WANG ZHIPING</t>
  </si>
  <si>
    <t>2023-03-17</t>
  </si>
  <si>
    <t>1604.83</t>
  </si>
  <si>
    <t>231.00</t>
  </si>
  <si>
    <t>2023-03-07 15:53:43</t>
  </si>
  <si>
    <t>3103188</t>
  </si>
  <si>
    <t>普吉岛芭东美爵大酒店(政府卫生认证)</t>
  </si>
  <si>
    <t>OCASIOPEREIRA NINOSHKA,SEPULVEDA TORO JOEL</t>
  </si>
  <si>
    <t>3723.75</t>
  </si>
  <si>
    <t>536.00</t>
  </si>
  <si>
    <t>2023-03-07 11:34:31</t>
  </si>
  <si>
    <t>2023-02-21</t>
  </si>
  <si>
    <t>3053219</t>
  </si>
  <si>
    <t>吉隆坡维雅酒店</t>
  </si>
  <si>
    <t>Joe Xiang,Joe Xiang</t>
  </si>
  <si>
    <t>364.06</t>
  </si>
  <si>
    <t>53.00</t>
  </si>
  <si>
    <t>2023-02-23 11:07:29</t>
  </si>
  <si>
    <t>2023-02-14</t>
  </si>
  <si>
    <t>3029907</t>
  </si>
  <si>
    <t>Reddy Harsha Vardhan,Reddy Harsha Vardhan</t>
  </si>
  <si>
    <t>2257.53</t>
  </si>
  <si>
    <t>330.00</t>
  </si>
  <si>
    <t>2023-02-14 14:37:10</t>
  </si>
  <si>
    <t>2023-02-06</t>
  </si>
  <si>
    <t>3009184</t>
  </si>
  <si>
    <t>曼谷奔齐中心大酒店</t>
  </si>
  <si>
    <t>Wangarry Dessy,Wangarry Dessy</t>
  </si>
  <si>
    <t>2023-03-10</t>
  </si>
  <si>
    <t>3468.33</t>
  </si>
  <si>
    <t>509.00</t>
  </si>
  <si>
    <t>2023-02-07 10:37:25</t>
  </si>
  <si>
    <t>2022-09-24</t>
  </si>
  <si>
    <t>2706874</t>
  </si>
  <si>
    <t>阿洛希拉尼威基基海滩度假村</t>
  </si>
  <si>
    <t>KIM SORA</t>
  </si>
  <si>
    <t>7718.00</t>
  </si>
  <si>
    <t>1080.00</t>
  </si>
  <si>
    <t>2022-09-24 13:38:39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</si>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</sst>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15</xdr:col>
      <xdr:colOff>47625</xdr:colOff>
      <xdr:row>55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4897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44997</v>
      </c>
      <c r="G2" s="6">
        <v>45000</v>
      </c>
      <c r="H2" s="4">
        <v>2</v>
      </c>
      <c r="I2" s="4">
        <v>3</v>
      </c>
      <c r="J2" s="4">
        <v>6</v>
      </c>
      <c r="K2" s="4" t="s">
        <v>30</v>
      </c>
      <c r="L2" s="4">
        <v>330</v>
      </c>
      <c r="M2" s="4">
        <v>330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44971</v>
      </c>
      <c r="S2" s="6">
        <v>45003</v>
      </c>
      <c r="T2" s="4" t="s">
        <v>34</v>
      </c>
      <c r="U2" s="4">
        <v>330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44998</v>
      </c>
      <c r="G3" s="6">
        <v>45000</v>
      </c>
      <c r="H3" s="4">
        <v>1</v>
      </c>
      <c r="I3" s="4">
        <v>2</v>
      </c>
      <c r="J3" s="4">
        <v>2</v>
      </c>
      <c r="K3" s="4" t="s">
        <v>30</v>
      </c>
      <c r="L3" s="4">
        <v>111</v>
      </c>
      <c r="M3" s="4">
        <v>111</v>
      </c>
      <c r="N3" s="4" t="s">
        <v>40</v>
      </c>
      <c r="O3" s="4" t="s">
        <v>32</v>
      </c>
      <c r="P3" s="4" t="s">
        <v>33</v>
      </c>
      <c r="Q3" s="4">
        <v>0</v>
      </c>
      <c r="R3" s="7">
        <v>44996</v>
      </c>
      <c r="S3" s="6">
        <v>45003</v>
      </c>
      <c r="T3" s="4" t="s">
        <v>34</v>
      </c>
      <c r="U3" s="4">
        <v>111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44999</v>
      </c>
      <c r="G4" s="6">
        <v>45000</v>
      </c>
      <c r="H4" s="4">
        <v>1</v>
      </c>
      <c r="I4" s="4">
        <v>1</v>
      </c>
      <c r="J4" s="4">
        <v>1</v>
      </c>
      <c r="K4" s="4" t="s">
        <v>30</v>
      </c>
      <c r="L4" s="4">
        <v>61</v>
      </c>
      <c r="M4" s="4">
        <v>61</v>
      </c>
      <c r="N4" s="4" t="s">
        <v>46</v>
      </c>
      <c r="O4" s="4" t="s">
        <v>32</v>
      </c>
      <c r="P4" s="4" t="s">
        <v>33</v>
      </c>
      <c r="Q4" s="4">
        <v>0</v>
      </c>
      <c r="R4" s="7">
        <v>44999</v>
      </c>
      <c r="S4" s="6">
        <v>45003</v>
      </c>
      <c r="T4" s="4" t="s">
        <v>34</v>
      </c>
      <c r="U4" s="4">
        <v>61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44997</v>
      </c>
      <c r="G5" s="6">
        <v>45001</v>
      </c>
      <c r="H5" s="4">
        <v>1</v>
      </c>
      <c r="I5" s="4">
        <v>4</v>
      </c>
      <c r="J5" s="4">
        <v>4</v>
      </c>
      <c r="K5" s="4" t="s">
        <v>30</v>
      </c>
      <c r="L5" s="4">
        <v>1080</v>
      </c>
      <c r="M5" s="4">
        <v>1080</v>
      </c>
      <c r="N5" s="4" t="s">
        <v>51</v>
      </c>
      <c r="O5" s="4" t="s">
        <v>52</v>
      </c>
      <c r="P5" s="4" t="s">
        <v>33</v>
      </c>
      <c r="Q5" s="4">
        <v>0</v>
      </c>
      <c r="R5" s="7">
        <v>44828</v>
      </c>
      <c r="S5" s="6">
        <v>45004</v>
      </c>
      <c r="T5" s="4" t="s">
        <v>34</v>
      </c>
      <c r="U5" s="4">
        <v>1080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44995</v>
      </c>
      <c r="G6" s="6">
        <v>45001</v>
      </c>
      <c r="H6" s="4">
        <v>1</v>
      </c>
      <c r="I6" s="4">
        <v>6</v>
      </c>
      <c r="J6" s="4">
        <v>6</v>
      </c>
      <c r="K6" s="4" t="s">
        <v>30</v>
      </c>
      <c r="L6" s="4">
        <v>509</v>
      </c>
      <c r="M6" s="4">
        <v>509</v>
      </c>
      <c r="N6" s="4" t="s">
        <v>57</v>
      </c>
      <c r="O6" s="4" t="s">
        <v>52</v>
      </c>
      <c r="P6" s="4" t="s">
        <v>33</v>
      </c>
      <c r="Q6" s="4">
        <v>0</v>
      </c>
      <c r="R6" s="7">
        <v>44963</v>
      </c>
      <c r="S6" s="6">
        <v>45004</v>
      </c>
      <c r="T6" s="4" t="s">
        <v>34</v>
      </c>
      <c r="U6" s="4">
        <v>509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44995</v>
      </c>
      <c r="G7" s="6">
        <v>45001</v>
      </c>
      <c r="H7" s="4">
        <v>3</v>
      </c>
      <c r="I7" s="4">
        <v>6</v>
      </c>
      <c r="J7" s="4">
        <v>18</v>
      </c>
      <c r="K7" s="4" t="s">
        <v>30</v>
      </c>
      <c r="L7" s="4">
        <v>1527</v>
      </c>
      <c r="M7" s="4">
        <v>1527</v>
      </c>
      <c r="N7" s="4" t="s">
        <v>60</v>
      </c>
      <c r="O7" s="4" t="s">
        <v>52</v>
      </c>
      <c r="P7" s="4" t="s">
        <v>33</v>
      </c>
      <c r="Q7" s="4">
        <v>0</v>
      </c>
      <c r="R7" s="7">
        <v>44963</v>
      </c>
      <c r="S7" s="6">
        <v>45004</v>
      </c>
      <c r="T7" s="4" t="s">
        <v>34</v>
      </c>
      <c r="U7" s="4">
        <v>1527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62</v>
      </c>
      <c r="D8" s="4" t="s">
        <v>55</v>
      </c>
      <c r="E8" s="4" t="s">
        <v>56</v>
      </c>
      <c r="F8" s="6">
        <v>44995</v>
      </c>
      <c r="G8" s="6">
        <v>45001</v>
      </c>
      <c r="H8" s="4">
        <v>3</v>
      </c>
      <c r="I8" s="4">
        <v>6</v>
      </c>
      <c r="J8" s="4">
        <v>18</v>
      </c>
      <c r="K8" s="4" t="s">
        <v>30</v>
      </c>
      <c r="L8" s="4">
        <v>-1527</v>
      </c>
      <c r="M8" s="4">
        <v>-1527</v>
      </c>
      <c r="N8" s="4" t="s">
        <v>60</v>
      </c>
      <c r="O8" s="4" t="s">
        <v>52</v>
      </c>
      <c r="P8" s="4" t="s">
        <v>33</v>
      </c>
      <c r="Q8" s="4">
        <v>0</v>
      </c>
      <c r="R8" s="7">
        <v>44963</v>
      </c>
      <c r="S8" s="6">
        <v>45004</v>
      </c>
      <c r="T8" s="4" t="s">
        <v>34</v>
      </c>
      <c r="U8" s="4">
        <v>-1527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44997</v>
      </c>
      <c r="G9" s="6">
        <v>45001</v>
      </c>
      <c r="H9" s="4">
        <v>1</v>
      </c>
      <c r="I9" s="4">
        <v>4</v>
      </c>
      <c r="J9" s="4">
        <v>4</v>
      </c>
      <c r="K9" s="4" t="s">
        <v>30</v>
      </c>
      <c r="L9" s="4">
        <v>536</v>
      </c>
      <c r="M9" s="4">
        <v>536</v>
      </c>
      <c r="N9" s="4" t="s">
        <v>66</v>
      </c>
      <c r="O9" s="4" t="s">
        <v>52</v>
      </c>
      <c r="P9" s="4" t="s">
        <v>33</v>
      </c>
      <c r="Q9" s="4">
        <v>0</v>
      </c>
      <c r="R9" s="7">
        <v>44992</v>
      </c>
      <c r="S9" s="6">
        <v>45004</v>
      </c>
      <c r="T9" s="4" t="s">
        <v>34</v>
      </c>
      <c r="U9" s="4">
        <v>536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44999</v>
      </c>
      <c r="G10" s="6">
        <v>45001</v>
      </c>
      <c r="H10" s="4">
        <v>1</v>
      </c>
      <c r="I10" s="4">
        <v>2</v>
      </c>
      <c r="J10" s="4">
        <v>2</v>
      </c>
      <c r="K10" s="4" t="s">
        <v>30</v>
      </c>
      <c r="L10" s="4">
        <v>192</v>
      </c>
      <c r="M10" s="4">
        <v>192</v>
      </c>
      <c r="N10" s="4" t="s">
        <v>72</v>
      </c>
      <c r="O10" s="4" t="s">
        <v>52</v>
      </c>
      <c r="P10" s="4" t="s">
        <v>33</v>
      </c>
      <c r="Q10" s="4">
        <v>0</v>
      </c>
      <c r="R10" s="7">
        <v>44997</v>
      </c>
      <c r="S10" s="6">
        <v>45004</v>
      </c>
      <c r="T10" s="4" t="s">
        <v>34</v>
      </c>
      <c r="U10" s="4">
        <v>192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45000</v>
      </c>
      <c r="G11" s="6">
        <v>45001</v>
      </c>
      <c r="H11" s="4">
        <v>1</v>
      </c>
      <c r="I11" s="4">
        <v>1</v>
      </c>
      <c r="J11" s="4">
        <v>1</v>
      </c>
      <c r="K11" s="4" t="s">
        <v>30</v>
      </c>
      <c r="L11" s="4">
        <v>55</v>
      </c>
      <c r="M11" s="4">
        <v>55</v>
      </c>
      <c r="N11" s="4" t="s">
        <v>76</v>
      </c>
      <c r="O11" s="4" t="s">
        <v>52</v>
      </c>
      <c r="P11" s="4" t="s">
        <v>33</v>
      </c>
      <c r="Q11" s="4">
        <v>0</v>
      </c>
      <c r="R11" s="7">
        <v>44998</v>
      </c>
      <c r="S11" s="6">
        <v>45004</v>
      </c>
      <c r="T11" s="4" t="s">
        <v>34</v>
      </c>
      <c r="U11" s="4">
        <v>55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45000</v>
      </c>
      <c r="G12" s="6">
        <v>45001</v>
      </c>
      <c r="H12" s="4">
        <v>1</v>
      </c>
      <c r="I12" s="4">
        <v>1</v>
      </c>
      <c r="J12" s="4">
        <v>1</v>
      </c>
      <c r="K12" s="4" t="s">
        <v>30</v>
      </c>
      <c r="L12" s="4">
        <v>55</v>
      </c>
      <c r="M12" s="4">
        <v>55</v>
      </c>
      <c r="N12" s="4" t="s">
        <v>79</v>
      </c>
      <c r="O12" s="4" t="s">
        <v>52</v>
      </c>
      <c r="P12" s="4" t="s">
        <v>33</v>
      </c>
      <c r="Q12" s="4">
        <v>0</v>
      </c>
      <c r="R12" s="7">
        <v>44998</v>
      </c>
      <c r="S12" s="6">
        <v>45004</v>
      </c>
      <c r="T12" s="4" t="s">
        <v>34</v>
      </c>
      <c r="U12" s="4">
        <v>55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45001</v>
      </c>
      <c r="G13" s="6">
        <v>45002</v>
      </c>
      <c r="H13" s="4">
        <v>1</v>
      </c>
      <c r="I13" s="4">
        <v>1</v>
      </c>
      <c r="J13" s="4">
        <v>1</v>
      </c>
      <c r="K13" s="4" t="s">
        <v>30</v>
      </c>
      <c r="L13" s="4">
        <v>53</v>
      </c>
      <c r="M13" s="4">
        <v>53</v>
      </c>
      <c r="N13" s="4" t="s">
        <v>82</v>
      </c>
      <c r="O13" s="4" t="s">
        <v>83</v>
      </c>
      <c r="P13" s="4" t="s">
        <v>33</v>
      </c>
      <c r="Q13" s="4">
        <v>0</v>
      </c>
      <c r="R13" s="7">
        <v>44978</v>
      </c>
      <c r="S13" s="6">
        <v>45005</v>
      </c>
      <c r="T13" s="4" t="s">
        <v>34</v>
      </c>
      <c r="U13" s="4">
        <v>53</v>
      </c>
      <c r="V13" s="4">
        <v>0</v>
      </c>
      <c r="W13" s="4">
        <v>0</v>
      </c>
      <c r="X13" s="4" t="s">
        <v>84</v>
      </c>
      <c r="Y13" s="4" t="s">
        <v>36</v>
      </c>
    </row>
    <row r="14" s="4" customFormat="1" spans="1:27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45001</v>
      </c>
      <c r="G14" s="6">
        <v>45002</v>
      </c>
      <c r="H14" s="4">
        <v>3</v>
      </c>
      <c r="I14" s="4">
        <v>1</v>
      </c>
      <c r="J14" s="4">
        <v>3</v>
      </c>
      <c r="K14" s="4" t="s">
        <v>30</v>
      </c>
      <c r="L14" s="4">
        <v>231</v>
      </c>
      <c r="M14" s="4">
        <v>231</v>
      </c>
      <c r="N14" s="4" t="s">
        <v>88</v>
      </c>
      <c r="O14" s="4" t="s">
        <v>83</v>
      </c>
      <c r="P14" s="4" t="s">
        <v>33</v>
      </c>
      <c r="Q14" s="4">
        <v>0</v>
      </c>
      <c r="R14" s="7">
        <v>44992</v>
      </c>
      <c r="S14" s="6">
        <v>45005</v>
      </c>
      <c r="T14" s="4" t="s">
        <v>34</v>
      </c>
      <c r="U14" s="4">
        <v>231</v>
      </c>
      <c r="V14" s="4">
        <v>0</v>
      </c>
      <c r="W14" s="4">
        <v>0</v>
      </c>
      <c r="X14" s="4" t="s">
        <v>89</v>
      </c>
      <c r="Y14" s="4">
        <v>260590791</v>
      </c>
      <c r="Z14" s="4">
        <v>260591122</v>
      </c>
      <c r="AA14" s="4" t="s">
        <v>90</v>
      </c>
    </row>
    <row r="15" s="4" customFormat="1" spans="1:27">
      <c r="A15" s="4" t="s">
        <v>85</v>
      </c>
      <c r="B15" s="4" t="s">
        <v>26</v>
      </c>
      <c r="C15" s="4" t="s">
        <v>62</v>
      </c>
      <c r="D15" s="4" t="s">
        <v>86</v>
      </c>
      <c r="E15" s="4" t="s">
        <v>87</v>
      </c>
      <c r="F15" s="6">
        <v>45001</v>
      </c>
      <c r="G15" s="6">
        <v>45002</v>
      </c>
      <c r="H15" s="4">
        <v>3</v>
      </c>
      <c r="I15" s="4">
        <v>1</v>
      </c>
      <c r="J15" s="4">
        <v>3</v>
      </c>
      <c r="K15" s="4" t="s">
        <v>30</v>
      </c>
      <c r="L15" s="4">
        <v>-231</v>
      </c>
      <c r="M15" s="4">
        <v>-231</v>
      </c>
      <c r="N15" s="4" t="s">
        <v>88</v>
      </c>
      <c r="O15" s="4" t="s">
        <v>83</v>
      </c>
      <c r="P15" s="4" t="s">
        <v>33</v>
      </c>
      <c r="Q15" s="4">
        <v>0</v>
      </c>
      <c r="R15" s="7">
        <v>44992</v>
      </c>
      <c r="S15" s="6">
        <v>45005</v>
      </c>
      <c r="T15" s="4" t="s">
        <v>34</v>
      </c>
      <c r="U15" s="4">
        <v>-231</v>
      </c>
      <c r="V15" s="4">
        <v>0</v>
      </c>
      <c r="W15" s="4">
        <v>0</v>
      </c>
      <c r="X15" s="4" t="s">
        <v>89</v>
      </c>
      <c r="Y15" s="4">
        <v>260590791</v>
      </c>
      <c r="Z15" s="4">
        <v>260591122</v>
      </c>
      <c r="AA15" s="4" t="s">
        <v>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5">
        <v>999222718080178</v>
      </c>
      <c r="B2" s="6">
        <v>44997</v>
      </c>
      <c r="C2" s="6">
        <v>45000</v>
      </c>
      <c r="D2" s="4">
        <v>330</v>
      </c>
      <c r="E2" s="4" t="str">
        <f>VLOOKUP(A2,HOP!A:L,12,0)</f>
        <v>330.00</v>
      </c>
      <c r="F2" s="4" t="str">
        <f>VLOOKUP(A2,HOP!A:C,3,0)</f>
        <v>3029907</v>
      </c>
      <c r="G2" s="4">
        <f>D2-E2</f>
        <v>0</v>
      </c>
      <c r="H2" s="4" t="str">
        <f>$H$1&amp;F2</f>
        <v>，3029907</v>
      </c>
      <c r="I2" s="4" t="str">
        <f>VLOOKUP(A2,HOP!A:U,21,0)</f>
        <v>直采</v>
      </c>
    </row>
    <row r="3" s="4" customFormat="1" spans="1:9">
      <c r="A3" s="5">
        <v>999223134192022</v>
      </c>
      <c r="B3" s="6">
        <v>44998</v>
      </c>
      <c r="C3" s="6">
        <v>45000</v>
      </c>
      <c r="D3" s="4">
        <v>111</v>
      </c>
      <c r="E3" s="4" t="str">
        <f>VLOOKUP(A3,HOP!A:L,12,0)</f>
        <v>111.00</v>
      </c>
      <c r="F3" s="4" t="str">
        <f>VLOOKUP(A3,HOP!A:C,3,0)</f>
        <v>3121207</v>
      </c>
      <c r="G3" s="4">
        <f t="shared" ref="G3:G13" si="0">D3-E3</f>
        <v>0</v>
      </c>
      <c r="H3" s="4" t="str">
        <f t="shared" ref="H3:H13" si="1">$H$1&amp;F3</f>
        <v>，3121207</v>
      </c>
      <c r="I3" s="4" t="str">
        <f>VLOOKUP(A3,HOP!A:U,21,0)</f>
        <v>直连</v>
      </c>
    </row>
    <row r="4" s="4" customFormat="1" spans="1:9">
      <c r="A4" s="5">
        <v>999223174289218</v>
      </c>
      <c r="B4" s="6">
        <v>44999</v>
      </c>
      <c r="C4" s="6">
        <v>45000</v>
      </c>
      <c r="D4" s="4">
        <v>61</v>
      </c>
      <c r="E4" s="4" t="str">
        <f>VLOOKUP(A4,HOP!A:L,12,0)</f>
        <v>61.00</v>
      </c>
      <c r="F4" s="4" t="str">
        <f>VLOOKUP(A4,HOP!A:C,3,0)</f>
        <v>3131444</v>
      </c>
      <c r="G4" s="4">
        <f t="shared" si="0"/>
        <v>0</v>
      </c>
      <c r="H4" s="4" t="str">
        <f t="shared" si="1"/>
        <v>，3131444</v>
      </c>
      <c r="I4" s="4" t="str">
        <f>VLOOKUP(A4,HOP!A:U,21,0)</f>
        <v>直采</v>
      </c>
    </row>
    <row r="5" s="4" customFormat="1" spans="1:9">
      <c r="A5" s="5">
        <v>21139097358</v>
      </c>
      <c r="B5" s="6">
        <v>44997</v>
      </c>
      <c r="C5" s="6">
        <v>45001</v>
      </c>
      <c r="D5" s="4">
        <v>1080</v>
      </c>
      <c r="E5" s="4" t="str">
        <f>VLOOKUP(A5,HOP!A:L,12,0)</f>
        <v>1080.00</v>
      </c>
      <c r="F5" s="4" t="str">
        <f>VLOOKUP(A5,HOP!A:C,3,0)</f>
        <v>2706874</v>
      </c>
      <c r="G5" s="4">
        <f t="shared" si="0"/>
        <v>0</v>
      </c>
      <c r="H5" s="4" t="str">
        <f t="shared" si="1"/>
        <v>，2706874</v>
      </c>
      <c r="I5" s="4" t="str">
        <f>VLOOKUP(A5,HOP!A:U,21,0)</f>
        <v>直连</v>
      </c>
    </row>
    <row r="6" s="4" customFormat="1" spans="1:9">
      <c r="A6" s="5">
        <v>999222562452684</v>
      </c>
      <c r="B6" s="6">
        <v>44995</v>
      </c>
      <c r="C6" s="6">
        <v>45001</v>
      </c>
      <c r="D6" s="4">
        <v>509</v>
      </c>
      <c r="E6" s="4" t="str">
        <f>VLOOKUP(A6,HOP!A:L,12,0)</f>
        <v>509.00</v>
      </c>
      <c r="F6" s="4" t="str">
        <f>VLOOKUP(A6,HOP!A:C,3,0)</f>
        <v>3009184</v>
      </c>
      <c r="G6" s="4">
        <f t="shared" si="0"/>
        <v>0</v>
      </c>
      <c r="H6" s="4" t="str">
        <f t="shared" si="1"/>
        <v>，3009184</v>
      </c>
      <c r="I6" s="4" t="str">
        <f>VLOOKUP(A6,HOP!A:U,21,0)</f>
        <v>直采</v>
      </c>
    </row>
    <row r="7" s="4" customFormat="1" hidden="1" spans="1:9">
      <c r="A7" s="5">
        <v>999222562956299</v>
      </c>
      <c r="B7" s="6">
        <v>44995</v>
      </c>
      <c r="C7" s="6">
        <v>45001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999223058282599</v>
      </c>
      <c r="B8" s="6">
        <v>44997</v>
      </c>
      <c r="C8" s="6">
        <v>45001</v>
      </c>
      <c r="D8" s="4">
        <v>536</v>
      </c>
      <c r="E8" s="4" t="str">
        <f>VLOOKUP(A8,HOP!A:L,12,0)</f>
        <v>536.00</v>
      </c>
      <c r="F8" s="4" t="str">
        <f>VLOOKUP(A8,HOP!A:C,3,0)</f>
        <v>3103188</v>
      </c>
      <c r="G8" s="4">
        <f t="shared" si="0"/>
        <v>0</v>
      </c>
      <c r="H8" s="4" t="str">
        <f t="shared" si="1"/>
        <v>，3103188</v>
      </c>
      <c r="I8" s="4" t="str">
        <f>VLOOKUP(A8,HOP!A:U,21,0)</f>
        <v>直采</v>
      </c>
    </row>
    <row r="9" s="4" customFormat="1" spans="1:9">
      <c r="A9" s="5">
        <v>999223148669368</v>
      </c>
      <c r="B9" s="6">
        <v>44999</v>
      </c>
      <c r="C9" s="6">
        <v>45001</v>
      </c>
      <c r="D9" s="4">
        <v>192</v>
      </c>
      <c r="E9" s="4" t="str">
        <f>VLOOKUP(A9,HOP!A:L,12,0)</f>
        <v>192.00</v>
      </c>
      <c r="F9" s="4" t="str">
        <f>VLOOKUP(A9,HOP!A:C,3,0)</f>
        <v>3124455</v>
      </c>
      <c r="G9" s="4">
        <f t="shared" si="0"/>
        <v>0</v>
      </c>
      <c r="H9" s="4" t="str">
        <f t="shared" si="1"/>
        <v>，3124455</v>
      </c>
      <c r="I9" s="4" t="str">
        <f>VLOOKUP(A9,HOP!A:U,21,0)</f>
        <v>直连</v>
      </c>
    </row>
    <row r="10" s="4" customFormat="1" spans="1:9">
      <c r="A10" s="5">
        <v>999223165048594</v>
      </c>
      <c r="B10" s="6">
        <v>45000</v>
      </c>
      <c r="C10" s="6">
        <v>45001</v>
      </c>
      <c r="D10" s="4">
        <v>55</v>
      </c>
      <c r="E10" s="4" t="str">
        <f>VLOOKUP(A10,HOP!A:L,12,0)</f>
        <v>55.00</v>
      </c>
      <c r="F10" s="4" t="str">
        <f>VLOOKUP(A10,HOP!A:C,3,0)</f>
        <v>3129163</v>
      </c>
      <c r="G10" s="4">
        <f t="shared" si="0"/>
        <v>0</v>
      </c>
      <c r="H10" s="4" t="str">
        <f t="shared" si="1"/>
        <v>，3129163</v>
      </c>
      <c r="I10" s="4" t="str">
        <f>VLOOKUP(A10,HOP!A:U,21,0)</f>
        <v>直采</v>
      </c>
    </row>
    <row r="11" s="4" customFormat="1" spans="1:9">
      <c r="A11" s="5">
        <v>999223166562207</v>
      </c>
      <c r="B11" s="6">
        <v>45000</v>
      </c>
      <c r="C11" s="6">
        <v>45001</v>
      </c>
      <c r="D11" s="4">
        <v>55</v>
      </c>
      <c r="E11" s="4" t="str">
        <f>VLOOKUP(A11,HOP!A:L,12,0)</f>
        <v>55.00</v>
      </c>
      <c r="F11" s="4" t="str">
        <f>VLOOKUP(A11,HOP!A:C,3,0)</f>
        <v>3129672</v>
      </c>
      <c r="G11" s="4">
        <f t="shared" si="0"/>
        <v>0</v>
      </c>
      <c r="H11" s="4" t="str">
        <f t="shared" si="1"/>
        <v>，3129672</v>
      </c>
      <c r="I11" s="4" t="str">
        <f>VLOOKUP(A11,HOP!A:U,21,0)</f>
        <v>直采</v>
      </c>
    </row>
    <row r="12" s="4" customFormat="1" spans="1:9">
      <c r="A12" s="5">
        <v>999222856742183</v>
      </c>
      <c r="B12" s="6">
        <v>45001</v>
      </c>
      <c r="C12" s="6">
        <v>45002</v>
      </c>
      <c r="D12" s="4">
        <v>53</v>
      </c>
      <c r="E12" s="4" t="str">
        <f>VLOOKUP(A12,HOP!A:L,12,0)</f>
        <v>53.00</v>
      </c>
      <c r="F12" s="4" t="str">
        <f>VLOOKUP(A12,HOP!A:C,3,0)</f>
        <v>3053219</v>
      </c>
      <c r="G12" s="4">
        <f t="shared" si="0"/>
        <v>0</v>
      </c>
      <c r="H12" s="4" t="str">
        <f t="shared" si="1"/>
        <v>，3053219</v>
      </c>
      <c r="I12" s="4" t="str">
        <f>VLOOKUP(A12,HOP!A:U,21,0)</f>
        <v>直采</v>
      </c>
    </row>
    <row r="13" s="4" customFormat="1" hidden="1" spans="1:9">
      <c r="A13" s="5">
        <v>999223067673210</v>
      </c>
      <c r="B13" s="6">
        <v>45001</v>
      </c>
      <c r="C13" s="6">
        <v>45002</v>
      </c>
      <c r="D13" s="4">
        <v>0</v>
      </c>
      <c r="E13" s="4" t="str">
        <f>VLOOKUP(A13,HOP!A:L,12,0)</f>
        <v>231.00</v>
      </c>
      <c r="F13" s="4" t="str">
        <f>VLOOKUP(A13,HOP!A:C,3,0)</f>
        <v>3104657</v>
      </c>
      <c r="G13" s="4">
        <f t="shared" si="0"/>
        <v>-231</v>
      </c>
      <c r="H13" s="4" t="str">
        <f t="shared" si="1"/>
        <v>，3104657</v>
      </c>
      <c r="I13" s="4" t="str">
        <f>VLOOKUP(A13,HOP!A:U,21,0)</f>
        <v>直采</v>
      </c>
    </row>
    <row r="15" spans="4:4">
      <c r="D15" s="4">
        <f>SUM(D2:D14)</f>
        <v>2982</v>
      </c>
    </row>
    <row r="19" spans="1:4">
      <c r="A19" s="4" t="s">
        <v>92</v>
      </c>
      <c r="C19" s="4">
        <v>1599</v>
      </c>
      <c r="D19" s="4">
        <v>12548.38</v>
      </c>
    </row>
    <row r="20" spans="1:4">
      <c r="A20" s="4" t="s">
        <v>93</v>
      </c>
      <c r="C20" s="4">
        <v>1383</v>
      </c>
      <c r="D20" s="4">
        <v>10853.28</v>
      </c>
    </row>
    <row r="21" spans="1:4">
      <c r="A21" s="4" t="s">
        <v>94</v>
      </c>
      <c r="C21" s="4">
        <f>SUBTOTAL(9,C19:C20)</f>
        <v>2982</v>
      </c>
      <c r="D21" s="4">
        <f>SUBTOTAL(9,D19:D20)</f>
        <v>23401.66</v>
      </c>
    </row>
    <row r="22" spans="1:1">
      <c r="A22" s="4" t="s">
        <v>95</v>
      </c>
    </row>
  </sheetData>
  <autoFilter ref="A1:XFD22">
    <filterColumn colId="3">
      <filters blank="1">
        <filter val="330"/>
        <filter val="1080"/>
        <filter val="61"/>
        <filter val="111"/>
        <filter val="192"/>
        <filter val="2982"/>
        <filter val="53"/>
        <filter val="55"/>
        <filter val="536"/>
        <filter val="5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999223174289218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30</v>
      </c>
      <c r="K2" s="1" t="s">
        <v>122</v>
      </c>
      <c r="L2" s="1" t="s">
        <v>122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999223166562207</v>
      </c>
      <c r="B3" s="1" t="s">
        <v>132</v>
      </c>
      <c r="C3" s="1" t="s">
        <v>133</v>
      </c>
      <c r="D3" s="1" t="s">
        <v>117</v>
      </c>
      <c r="E3" s="1" t="s">
        <v>134</v>
      </c>
      <c r="F3" s="1" t="s">
        <v>119</v>
      </c>
      <c r="G3" s="1" t="s">
        <v>135</v>
      </c>
      <c r="H3" s="1" t="s">
        <v>120</v>
      </c>
      <c r="I3" s="1" t="s">
        <v>136</v>
      </c>
      <c r="J3" s="1" t="s">
        <v>30</v>
      </c>
      <c r="K3" s="1" t="s">
        <v>137</v>
      </c>
      <c r="L3" s="1" t="s">
        <v>137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138</v>
      </c>
      <c r="S3" s="1" t="s">
        <v>128</v>
      </c>
      <c r="T3" s="1" t="s">
        <v>129</v>
      </c>
      <c r="U3" s="1" t="s">
        <v>130</v>
      </c>
      <c r="V3" s="1" t="s">
        <v>131</v>
      </c>
    </row>
    <row r="4" s="1" customFormat="1" spans="1:22">
      <c r="A4" s="3">
        <v>999223165048594</v>
      </c>
      <c r="B4" s="1" t="s">
        <v>132</v>
      </c>
      <c r="C4" s="1" t="s">
        <v>139</v>
      </c>
      <c r="D4" s="1" t="s">
        <v>117</v>
      </c>
      <c r="E4" s="1" t="s">
        <v>140</v>
      </c>
      <c r="F4" s="1" t="s">
        <v>119</v>
      </c>
      <c r="G4" s="1" t="s">
        <v>135</v>
      </c>
      <c r="H4" s="1" t="s">
        <v>120</v>
      </c>
      <c r="I4" s="1" t="s">
        <v>136</v>
      </c>
      <c r="J4" s="1" t="s">
        <v>30</v>
      </c>
      <c r="K4" s="1" t="s">
        <v>137</v>
      </c>
      <c r="L4" s="1" t="s">
        <v>137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141</v>
      </c>
      <c r="S4" s="1" t="s">
        <v>128</v>
      </c>
      <c r="T4" s="1" t="s">
        <v>129</v>
      </c>
      <c r="U4" s="1" t="s">
        <v>130</v>
      </c>
      <c r="V4" s="1" t="s">
        <v>131</v>
      </c>
    </row>
    <row r="5" s="1" customFormat="1" spans="1:22">
      <c r="A5" s="3">
        <v>999223148669368</v>
      </c>
      <c r="B5" s="1" t="s">
        <v>142</v>
      </c>
      <c r="C5" s="1" t="s">
        <v>143</v>
      </c>
      <c r="D5" s="1" t="s">
        <v>144</v>
      </c>
      <c r="E5" s="1" t="s">
        <v>145</v>
      </c>
      <c r="F5" s="1" t="s">
        <v>115</v>
      </c>
      <c r="G5" s="1" t="s">
        <v>135</v>
      </c>
      <c r="H5" s="1" t="s">
        <v>120</v>
      </c>
      <c r="I5" s="1" t="s">
        <v>146</v>
      </c>
      <c r="J5" s="1" t="s">
        <v>30</v>
      </c>
      <c r="K5" s="1" t="s">
        <v>147</v>
      </c>
      <c r="L5" s="1" t="s">
        <v>147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148</v>
      </c>
      <c r="S5" s="1" t="s">
        <v>128</v>
      </c>
      <c r="T5" s="1" t="s">
        <v>129</v>
      </c>
      <c r="U5" s="1" t="s">
        <v>149</v>
      </c>
      <c r="V5" s="1" t="s">
        <v>150</v>
      </c>
    </row>
    <row r="6" s="1" customFormat="1" spans="1:22">
      <c r="A6" s="3">
        <v>999223134192022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132</v>
      </c>
      <c r="G6" s="1" t="s">
        <v>119</v>
      </c>
      <c r="H6" s="1" t="s">
        <v>120</v>
      </c>
      <c r="I6" s="1" t="s">
        <v>155</v>
      </c>
      <c r="J6" s="1" t="s">
        <v>30</v>
      </c>
      <c r="K6" s="1" t="s">
        <v>156</v>
      </c>
      <c r="L6" s="1" t="s">
        <v>156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157</v>
      </c>
      <c r="S6" s="1" t="s">
        <v>128</v>
      </c>
      <c r="T6" s="1" t="s">
        <v>129</v>
      </c>
      <c r="U6" s="1" t="s">
        <v>149</v>
      </c>
      <c r="V6" s="1" t="s">
        <v>158</v>
      </c>
    </row>
    <row r="7" s="1" customFormat="1" spans="1:22">
      <c r="A7" s="3">
        <v>999223067673210</v>
      </c>
      <c r="B7" s="1" t="s">
        <v>159</v>
      </c>
      <c r="C7" s="1" t="s">
        <v>160</v>
      </c>
      <c r="D7" s="1" t="s">
        <v>161</v>
      </c>
      <c r="E7" s="1" t="s">
        <v>162</v>
      </c>
      <c r="F7" s="1" t="s">
        <v>135</v>
      </c>
      <c r="G7" s="1" t="s">
        <v>163</v>
      </c>
      <c r="H7" s="1" t="s">
        <v>120</v>
      </c>
      <c r="I7" s="1" t="s">
        <v>164</v>
      </c>
      <c r="J7" s="1" t="s">
        <v>30</v>
      </c>
      <c r="K7" s="1" t="s">
        <v>165</v>
      </c>
      <c r="L7" s="1" t="s">
        <v>165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166</v>
      </c>
      <c r="S7" s="1" t="s">
        <v>128</v>
      </c>
      <c r="T7" s="1" t="s">
        <v>129</v>
      </c>
      <c r="U7" s="1" t="s">
        <v>130</v>
      </c>
      <c r="V7" s="1" t="s">
        <v>131</v>
      </c>
    </row>
    <row r="8" s="1" customFormat="1" spans="1:22">
      <c r="A8" s="3">
        <v>999223058282599</v>
      </c>
      <c r="B8" s="1" t="s">
        <v>159</v>
      </c>
      <c r="C8" s="1" t="s">
        <v>167</v>
      </c>
      <c r="D8" s="1" t="s">
        <v>168</v>
      </c>
      <c r="E8" s="1" t="s">
        <v>169</v>
      </c>
      <c r="F8" s="1" t="s">
        <v>142</v>
      </c>
      <c r="G8" s="1" t="s">
        <v>135</v>
      </c>
      <c r="H8" s="1" t="s">
        <v>120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172</v>
      </c>
      <c r="S8" s="1" t="s">
        <v>128</v>
      </c>
      <c r="T8" s="1" t="s">
        <v>129</v>
      </c>
      <c r="U8" s="1" t="s">
        <v>130</v>
      </c>
      <c r="V8" s="1" t="s">
        <v>150</v>
      </c>
    </row>
    <row r="9" s="1" customFormat="1" spans="1:22">
      <c r="A9" s="3">
        <v>999222856742183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135</v>
      </c>
      <c r="G9" s="1" t="s">
        <v>163</v>
      </c>
      <c r="H9" s="1" t="s">
        <v>120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179</v>
      </c>
      <c r="S9" s="1" t="s">
        <v>128</v>
      </c>
      <c r="T9" s="1" t="s">
        <v>129</v>
      </c>
      <c r="U9" s="1" t="s">
        <v>130</v>
      </c>
      <c r="V9" s="1" t="s">
        <v>131</v>
      </c>
    </row>
    <row r="10" s="1" customFormat="1" spans="1:22">
      <c r="A10" s="3">
        <v>999222718080178</v>
      </c>
      <c r="B10" s="1" t="s">
        <v>180</v>
      </c>
      <c r="C10" s="1" t="s">
        <v>181</v>
      </c>
      <c r="D10" s="1" t="s">
        <v>175</v>
      </c>
      <c r="E10" s="1" t="s">
        <v>182</v>
      </c>
      <c r="F10" s="1" t="s">
        <v>142</v>
      </c>
      <c r="G10" s="1" t="s">
        <v>119</v>
      </c>
      <c r="H10" s="1" t="s">
        <v>120</v>
      </c>
      <c r="I10" s="1" t="s">
        <v>183</v>
      </c>
      <c r="J10" s="1" t="s">
        <v>30</v>
      </c>
      <c r="K10" s="1" t="s">
        <v>184</v>
      </c>
      <c r="L10" s="1" t="s">
        <v>184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185</v>
      </c>
      <c r="S10" s="1" t="s">
        <v>128</v>
      </c>
      <c r="T10" s="1" t="s">
        <v>129</v>
      </c>
      <c r="U10" s="1" t="s">
        <v>130</v>
      </c>
      <c r="V10" s="1" t="s">
        <v>131</v>
      </c>
    </row>
    <row r="11" s="1" customFormat="1" spans="1:22">
      <c r="A11" s="3">
        <v>999222562452684</v>
      </c>
      <c r="B11" s="1" t="s">
        <v>186</v>
      </c>
      <c r="C11" s="1" t="s">
        <v>187</v>
      </c>
      <c r="D11" s="1" t="s">
        <v>188</v>
      </c>
      <c r="E11" s="1" t="s">
        <v>189</v>
      </c>
      <c r="F11" s="1" t="s">
        <v>190</v>
      </c>
      <c r="G11" s="1" t="s">
        <v>135</v>
      </c>
      <c r="H11" s="1" t="s">
        <v>120</v>
      </c>
      <c r="I11" s="1" t="s">
        <v>191</v>
      </c>
      <c r="J11" s="1" t="s">
        <v>30</v>
      </c>
      <c r="K11" s="1" t="s">
        <v>192</v>
      </c>
      <c r="L11" s="1" t="s">
        <v>192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193</v>
      </c>
      <c r="S11" s="1" t="s">
        <v>128</v>
      </c>
      <c r="T11" s="1" t="s">
        <v>129</v>
      </c>
      <c r="U11" s="1" t="s">
        <v>130</v>
      </c>
      <c r="V11" s="1" t="s">
        <v>150</v>
      </c>
    </row>
    <row r="12" s="1" customFormat="1" spans="1:22">
      <c r="A12" s="3">
        <v>21139097358</v>
      </c>
      <c r="B12" s="1" t="s">
        <v>194</v>
      </c>
      <c r="C12" s="1" t="s">
        <v>195</v>
      </c>
      <c r="D12" s="1" t="s">
        <v>196</v>
      </c>
      <c r="E12" s="1" t="s">
        <v>197</v>
      </c>
      <c r="F12" s="1" t="s">
        <v>142</v>
      </c>
      <c r="G12" s="1" t="s">
        <v>135</v>
      </c>
      <c r="H12" s="1" t="s">
        <v>120</v>
      </c>
      <c r="I12" s="1" t="s">
        <v>198</v>
      </c>
      <c r="J12" s="1" t="s">
        <v>30</v>
      </c>
      <c r="K12" s="1" t="s">
        <v>199</v>
      </c>
      <c r="L12" s="1" t="s">
        <v>199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200</v>
      </c>
      <c r="S12" s="1" t="s">
        <v>128</v>
      </c>
      <c r="T12" s="1" t="s">
        <v>129</v>
      </c>
      <c r="U12" s="1" t="s">
        <v>149</v>
      </c>
      <c r="V12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2023-03-20T02:46:46Z</dcterms:created>
  <dcterms:modified xsi:type="dcterms:W3CDTF">2023-03-20T02:54:26Z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49A568BDCC7A4DB5B1FFD42B12831560</vt:lpwstr>
  </property>
  <property fmtid="{D5CDD505-2E9C-101B-9397-08002B2CF9AE}" pid="3" name="KSOProductBuildVer">
    <vt:lpwstr>2052-11.1.0.13703</vt:lpwstr>
  </property>
</Properties>
</file>