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<sst xmlns="http://schemas.openxmlformats.org/spreadsheetml/2006/main" count="324" uniqueCount="154">
  <si>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</si>
  <si>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</si>
  <si>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</si>
  <si>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</si>
  <si>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</si>
  <si>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</si>
  <si>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</si>
  <si>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</si>
  <si>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</si>
  <si>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</si>
  <si>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</si>
  <si>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</si>
  <si>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</si>
  <si>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</si>
  <si>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</si>
  <si>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</si>
  <si>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</si>
  <si>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</si>
  <si>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</si>
  <si>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</si>
  <si>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</si>
  <si>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</si>
  <si>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</si>
  <si>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</si>
  <si>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</si>
  <si>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999222499718537	</t>
  </si>
  <si>
    <t>Ctrip</t>
  </si>
  <si>
    <t>正常</t>
  </si>
  <si>
    <t>[高雄]高雄85璀璨旅店(85 Bright Hotel)(81210331)</t>
  </si>
  <si>
    <t>标准双人房&lt;2人入住&gt;</t>
  </si>
  <si>
    <t>CNY</t>
  </si>
  <si>
    <t>Vicky wang/Vicky wang,Vicky wang/Vicky wang</t>
  </si>
  <si>
    <t>CA13744230315CNY</t>
  </si>
  <si>
    <t>未提现</t>
  </si>
  <si>
    <t>携程开票</t>
  </si>
  <si>
    <t xml:space="preserve">3000509	</t>
  </si>
  <si>
    <t xml:space="preserve">	</t>
  </si>
  <si>
    <t xml:space="preserve">999222750621072	</t>
  </si>
  <si>
    <t>[台北]五月家台大馆(May Rooms Taipei NTU)(81211250)</t>
  </si>
  <si>
    <t>双床间&lt;至多8间&gt;&lt;2人入住&gt;&lt;早餐&gt;</t>
  </si>
  <si>
    <t>Chen/Weiz,Chen/Weiz,Chen/Weiz,Chen/Weiz</t>
  </si>
  <si>
    <t xml:space="preserve">3033898	</t>
  </si>
  <si>
    <t xml:space="preserve">94124248	</t>
  </si>
  <si>
    <t xml:space="preserve">999222758549105	</t>
  </si>
  <si>
    <t>[厦门]汉庭酒店(厦门万象城店)(68604927)</t>
  </si>
  <si>
    <t>大床房&lt;至多8间&gt;&lt;2人入住&gt;</t>
  </si>
  <si>
    <t>丁梓蔚</t>
  </si>
  <si>
    <t xml:space="preserve">3035095	</t>
  </si>
  <si>
    <t>取消</t>
  </si>
  <si>
    <t xml:space="preserve">999222950255172	</t>
  </si>
  <si>
    <t>[锡林浩特]骏怡连锁酒店(锡林浩特维多利广场店)(92484224)</t>
  </si>
  <si>
    <t>伊布格乐</t>
  </si>
  <si>
    <t xml:space="preserve">3070349	</t>
  </si>
  <si>
    <t xml:space="preserve">(THK)YD05814230227131650420;	</t>
  </si>
  <si>
    <t xml:space="preserve">999222951690162	</t>
  </si>
  <si>
    <t>[深圳]深圳中洲圣廷苑酒店世纪楼(83902099)</t>
  </si>
  <si>
    <t>豪华大床房&lt;至多8间&gt;&lt;2人入住&gt;</t>
  </si>
  <si>
    <t>熊真</t>
  </si>
  <si>
    <t xml:space="preserve">3070754	</t>
  </si>
  <si>
    <t xml:space="preserve">2063012	</t>
  </si>
  <si>
    <t xml:space="preserve">999222953182067	</t>
  </si>
  <si>
    <t>[厦门]汉庭优佳酒店(厦门中山路步行街店)(68600905)</t>
  </si>
  <si>
    <t>双床房&lt;至多8间&gt;&lt;2人入住&gt;</t>
  </si>
  <si>
    <t>付鑫</t>
  </si>
  <si>
    <t xml:space="preserve">3071145	</t>
  </si>
  <si>
    <t xml:space="preserve">R3610012110224203001	</t>
  </si>
  <si>
    <t xml:space="preserve">999222954393999	</t>
  </si>
  <si>
    <t>[合肥]汉庭酒店(合肥淮河路步行街店)(93875294)</t>
  </si>
  <si>
    <t>零压大床房&lt;至多8间&gt;&lt;2人入住&gt;</t>
  </si>
  <si>
    <t>梁静</t>
  </si>
  <si>
    <t xml:space="preserve">3071483	</t>
  </si>
  <si>
    <t xml:space="preserve">R2300016110230557001	</t>
  </si>
  <si>
    <t xml:space="preserve">999222731020630	</t>
  </si>
  <si>
    <t>未知</t>
  </si>
  <si>
    <t>[广州]广东亚洲国际大酒店(83901893)</t>
  </si>
  <si>
    <t>豪华套房&lt;至多8间&gt;&lt;2人入住&gt;</t>
  </si>
  <si>
    <t>杨贤彬</t>
  </si>
  <si>
    <t xml:space="preserve">3031030	</t>
  </si>
  <si>
    <t xml:space="preserve">999222731424584	</t>
  </si>
  <si>
    <t>[深圳]深圳前岸国际酒店(80243779)</t>
  </si>
  <si>
    <t>豪华双床房&lt;至多8间&gt;&lt;2人入住&gt;</t>
  </si>
  <si>
    <t>李民常</t>
  </si>
  <si>
    <t xml:space="preserve">3031098	</t>
  </si>
  <si>
    <t>，</t>
  </si>
  <si>
    <t>999222731020630</t>
  </si>
  <si>
    <t>本期收回672元</t>
  </si>
  <si>
    <t>999222731424584</t>
  </si>
  <si>
    <t>本期收回590元</t>
  </si>
  <si>
    <t>3474 CNY</t>
  </si>
  <si>
    <t>A230320154341481</t>
  </si>
  <si>
    <t>总计：3474元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</si>
  <si>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</si>
  <si>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</si>
  <si>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</si>
  <si>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</si>
  <si>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</si>
  <si>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</si>
  <si>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</si>
  <si>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</si>
  <si>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</si>
  <si>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</si>
  <si>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</si>
  <si>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</si>
  <si>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</si>
  <si>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</si>
  <si>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</si>
  <si>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</si>
  <si>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</si>
  <si>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</si>
  <si>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</si>
  <si>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2023-02-27</t>
  </si>
  <si>
    <t>3071483</t>
  </si>
  <si>
    <t>汉庭酒店(合肥淮河路步行街店)</t>
  </si>
  <si>
    <t>2023-02-28</t>
  </si>
  <si>
    <t>退房日月结</t>
  </si>
  <si>
    <t>197.00</t>
  </si>
  <si>
    <t>RMB</t>
  </si>
  <si>
    <t>0</t>
  </si>
  <si>
    <t>0.00</t>
  </si>
  <si>
    <t>携程汇登国内直连</t>
  </si>
  <si>
    <t>01.011264</t>
  </si>
  <si>
    <t>2023-02-27 19:36:00</t>
  </si>
  <si>
    <t>否</t>
  </si>
  <si>
    <t>广州汇登信息科技有限公司</t>
  </si>
  <si>
    <t>直连</t>
  </si>
  <si>
    <t>中国</t>
  </si>
  <si>
    <t>3071145</t>
  </si>
  <si>
    <t>汉庭优佳酒店(厦门中山路步行街店)</t>
  </si>
  <si>
    <t>329.00</t>
  </si>
  <si>
    <t>2023-02-27 17:50:06</t>
  </si>
  <si>
    <t>3070754</t>
  </si>
  <si>
    <t>深圳中洲圣廷苑酒店世纪楼</t>
  </si>
  <si>
    <t>487.00</t>
  </si>
  <si>
    <t>2023-02-27 15:35:35</t>
  </si>
  <si>
    <t>3070349</t>
  </si>
  <si>
    <t>骏怡连锁酒店(锡林浩特维多利广场店)</t>
  </si>
  <si>
    <t>94.00</t>
  </si>
  <si>
    <t>2023-02-27 13:16:51</t>
  </si>
  <si>
    <t>2023-02-16</t>
  </si>
  <si>
    <t>3035095</t>
  </si>
  <si>
    <t>汉庭酒店(厦门万象城店)</t>
  </si>
  <si>
    <t>2023-02-16 11:49:18</t>
  </si>
  <si>
    <t>2023-02-15</t>
  </si>
  <si>
    <t>3033898</t>
  </si>
  <si>
    <t>五月家青年旅舍台大馆</t>
  </si>
  <si>
    <t>Chen Weiz,Chen Weiz,Chen Weiz,Chen Weiz</t>
  </si>
  <si>
    <t>934.00</t>
  </si>
  <si>
    <t>2023-02-15 22:26:57</t>
  </si>
  <si>
    <t>2023-02-03</t>
  </si>
  <si>
    <t>3000509</t>
  </si>
  <si>
    <t>高雄85璀璨旅店</t>
  </si>
  <si>
    <t>Vicky wang Vicky wang,Vicky wang Vicky wang</t>
  </si>
  <si>
    <t>171.00</t>
  </si>
  <si>
    <t>2023-02-03 14:23:47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</si>
</sst>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workbookViewId="0">
      <selection activeCell="C44" sqref="C44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44984</v>
      </c>
      <c r="G2" s="6">
        <v>44985</v>
      </c>
      <c r="H2" s="4">
        <v>1</v>
      </c>
      <c r="I2" s="4">
        <v>1</v>
      </c>
      <c r="J2" s="4">
        <v>1</v>
      </c>
      <c r="K2" s="4" t="s">
        <v>30</v>
      </c>
      <c r="L2" s="4">
        <v>171</v>
      </c>
      <c r="M2" s="4">
        <v>171</v>
      </c>
      <c r="N2" s="4" t="s">
        <v>31</v>
      </c>
      <c r="O2" s="4" t="s">
        <v>32</v>
      </c>
      <c r="P2" s="4" t="s">
        <v>33</v>
      </c>
      <c r="Q2" s="4">
        <v>0</v>
      </c>
      <c r="R2" s="7">
        <v>44960</v>
      </c>
      <c r="S2" s="6">
        <v>45000</v>
      </c>
      <c r="T2" s="4" t="s">
        <v>34</v>
      </c>
      <c r="U2" s="4">
        <v>171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6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44984</v>
      </c>
      <c r="G3" s="6">
        <v>44985</v>
      </c>
      <c r="H3" s="4">
        <v>2</v>
      </c>
      <c r="I3" s="4">
        <v>1</v>
      </c>
      <c r="J3" s="4">
        <v>2</v>
      </c>
      <c r="K3" s="4" t="s">
        <v>30</v>
      </c>
      <c r="L3" s="4">
        <v>934</v>
      </c>
      <c r="M3" s="4">
        <v>934</v>
      </c>
      <c r="N3" s="4" t="s">
        <v>40</v>
      </c>
      <c r="O3" s="4" t="s">
        <v>32</v>
      </c>
      <c r="P3" s="4" t="s">
        <v>33</v>
      </c>
      <c r="Q3" s="4">
        <v>0</v>
      </c>
      <c r="R3" s="7">
        <v>44972</v>
      </c>
      <c r="S3" s="6">
        <v>45000</v>
      </c>
      <c r="T3" s="4" t="s">
        <v>34</v>
      </c>
      <c r="U3" s="4">
        <v>934</v>
      </c>
      <c r="V3" s="4">
        <v>0</v>
      </c>
      <c r="W3" s="4">
        <v>0</v>
      </c>
      <c r="X3" s="4" t="s">
        <v>41</v>
      </c>
      <c r="Y3" s="4">
        <v>94124246</v>
      </c>
      <c r="Z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44984</v>
      </c>
      <c r="G4" s="6">
        <v>44985</v>
      </c>
      <c r="H4" s="4">
        <v>1</v>
      </c>
      <c r="I4" s="4">
        <v>1</v>
      </c>
      <c r="J4" s="4">
        <v>1</v>
      </c>
      <c r="K4" s="4" t="s">
        <v>30</v>
      </c>
      <c r="L4" s="4">
        <v>276</v>
      </c>
      <c r="M4" s="4">
        <v>276</v>
      </c>
      <c r="N4" s="4" t="s">
        <v>46</v>
      </c>
      <c r="O4" s="4" t="s">
        <v>32</v>
      </c>
      <c r="P4" s="4" t="s">
        <v>33</v>
      </c>
      <c r="Q4" s="4">
        <v>0</v>
      </c>
      <c r="R4" s="7">
        <v>44973</v>
      </c>
      <c r="S4" s="6">
        <v>45000</v>
      </c>
      <c r="T4" s="4" t="s">
        <v>34</v>
      </c>
      <c r="U4" s="4">
        <v>276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48</v>
      </c>
      <c r="D5" s="4" t="s">
        <v>44</v>
      </c>
      <c r="E5" s="4" t="s">
        <v>45</v>
      </c>
      <c r="F5" s="6">
        <v>44984</v>
      </c>
      <c r="G5" s="6">
        <v>44985</v>
      </c>
      <c r="H5" s="4">
        <v>1</v>
      </c>
      <c r="I5" s="4">
        <v>1</v>
      </c>
      <c r="J5" s="4">
        <v>1</v>
      </c>
      <c r="K5" s="4" t="s">
        <v>30</v>
      </c>
      <c r="L5" s="4">
        <v>-276</v>
      </c>
      <c r="M5" s="4">
        <v>-276</v>
      </c>
      <c r="N5" s="4" t="s">
        <v>46</v>
      </c>
      <c r="O5" s="4" t="s">
        <v>32</v>
      </c>
      <c r="P5" s="4" t="s">
        <v>33</v>
      </c>
      <c r="Q5" s="4">
        <v>0</v>
      </c>
      <c r="R5" s="7">
        <v>44973</v>
      </c>
      <c r="S5" s="6">
        <v>45000</v>
      </c>
      <c r="T5" s="4" t="s">
        <v>34</v>
      </c>
      <c r="U5" s="4">
        <v>-276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45</v>
      </c>
      <c r="F6" s="6">
        <v>44984</v>
      </c>
      <c r="G6" s="6">
        <v>44985</v>
      </c>
      <c r="H6" s="4">
        <v>1</v>
      </c>
      <c r="I6" s="4">
        <v>1</v>
      </c>
      <c r="J6" s="4">
        <v>1</v>
      </c>
      <c r="K6" s="4" t="s">
        <v>30</v>
      </c>
      <c r="L6" s="4">
        <v>94</v>
      </c>
      <c r="M6" s="4">
        <v>94</v>
      </c>
      <c r="N6" s="4" t="s">
        <v>51</v>
      </c>
      <c r="O6" s="4" t="s">
        <v>32</v>
      </c>
      <c r="P6" s="4" t="s">
        <v>33</v>
      </c>
      <c r="Q6" s="4">
        <v>0</v>
      </c>
      <c r="R6" s="7">
        <v>44984</v>
      </c>
      <c r="S6" s="6">
        <v>45000</v>
      </c>
      <c r="T6" s="4" t="s">
        <v>34</v>
      </c>
      <c r="U6" s="4">
        <v>94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44984</v>
      </c>
      <c r="G7" s="6">
        <v>44985</v>
      </c>
      <c r="H7" s="4">
        <v>1</v>
      </c>
      <c r="I7" s="4">
        <v>1</v>
      </c>
      <c r="J7" s="4">
        <v>1</v>
      </c>
      <c r="K7" s="4" t="s">
        <v>30</v>
      </c>
      <c r="L7" s="4">
        <v>487</v>
      </c>
      <c r="M7" s="4">
        <v>487</v>
      </c>
      <c r="N7" s="4" t="s">
        <v>57</v>
      </c>
      <c r="O7" s="4" t="s">
        <v>32</v>
      </c>
      <c r="P7" s="4" t="s">
        <v>33</v>
      </c>
      <c r="Q7" s="4">
        <v>0</v>
      </c>
      <c r="R7" s="7">
        <v>44984</v>
      </c>
      <c r="S7" s="6">
        <v>45000</v>
      </c>
      <c r="T7" s="4" t="s">
        <v>34</v>
      </c>
      <c r="U7" s="4">
        <v>487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44984</v>
      </c>
      <c r="G8" s="6">
        <v>44985</v>
      </c>
      <c r="H8" s="4">
        <v>1</v>
      </c>
      <c r="I8" s="4">
        <v>1</v>
      </c>
      <c r="J8" s="4">
        <v>1</v>
      </c>
      <c r="K8" s="4" t="s">
        <v>30</v>
      </c>
      <c r="L8" s="4">
        <v>329</v>
      </c>
      <c r="M8" s="4">
        <v>329</v>
      </c>
      <c r="N8" s="4" t="s">
        <v>63</v>
      </c>
      <c r="O8" s="4" t="s">
        <v>32</v>
      </c>
      <c r="P8" s="4" t="s">
        <v>33</v>
      </c>
      <c r="Q8" s="4">
        <v>0</v>
      </c>
      <c r="R8" s="7">
        <v>44984</v>
      </c>
      <c r="S8" s="6">
        <v>45000</v>
      </c>
      <c r="T8" s="4" t="s">
        <v>34</v>
      </c>
      <c r="U8" s="4">
        <v>329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44984</v>
      </c>
      <c r="G9" s="6">
        <v>44985</v>
      </c>
      <c r="H9" s="4">
        <v>1</v>
      </c>
      <c r="I9" s="4">
        <v>1</v>
      </c>
      <c r="J9" s="4">
        <v>1</v>
      </c>
      <c r="K9" s="4" t="s">
        <v>30</v>
      </c>
      <c r="L9" s="4">
        <v>197</v>
      </c>
      <c r="M9" s="4">
        <v>197</v>
      </c>
      <c r="N9" s="4" t="s">
        <v>69</v>
      </c>
      <c r="O9" s="4" t="s">
        <v>32</v>
      </c>
      <c r="P9" s="4" t="s">
        <v>33</v>
      </c>
      <c r="Q9" s="4">
        <v>0</v>
      </c>
      <c r="R9" s="7">
        <v>44984</v>
      </c>
      <c r="S9" s="6">
        <v>45000</v>
      </c>
      <c r="T9" s="4" t="s">
        <v>34</v>
      </c>
      <c r="U9" s="4">
        <v>197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73</v>
      </c>
      <c r="D10" s="4" t="s">
        <v>74</v>
      </c>
      <c r="E10" s="4" t="s">
        <v>75</v>
      </c>
      <c r="F10" s="6">
        <v>44971</v>
      </c>
      <c r="G10" s="6">
        <v>44972</v>
      </c>
      <c r="H10" s="4">
        <v>1</v>
      </c>
      <c r="I10" s="4">
        <v>1</v>
      </c>
      <c r="J10" s="4">
        <v>1</v>
      </c>
      <c r="K10" s="4" t="s">
        <v>30</v>
      </c>
      <c r="L10" s="4">
        <v>672</v>
      </c>
      <c r="M10" s="4">
        <v>672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44971.9218402778</v>
      </c>
      <c r="S10" s="6">
        <v>45000</v>
      </c>
      <c r="U10" s="4">
        <v>0</v>
      </c>
      <c r="V10" s="4">
        <v>0</v>
      </c>
      <c r="W10" s="4">
        <v>0</v>
      </c>
      <c r="X10" s="4" t="s">
        <v>77</v>
      </c>
      <c r="Y10" s="4" t="s">
        <v>36</v>
      </c>
    </row>
    <row r="11" s="4" customFormat="1" spans="1:25">
      <c r="A11" s="4" t="s">
        <v>78</v>
      </c>
      <c r="B11" s="4" t="s">
        <v>26</v>
      </c>
      <c r="C11" s="4" t="s">
        <v>73</v>
      </c>
      <c r="D11" s="4" t="s">
        <v>79</v>
      </c>
      <c r="E11" s="4" t="s">
        <v>80</v>
      </c>
      <c r="F11" s="6">
        <v>44971</v>
      </c>
      <c r="G11" s="6">
        <v>44972</v>
      </c>
      <c r="H11" s="4">
        <v>1</v>
      </c>
      <c r="I11" s="4">
        <v>1</v>
      </c>
      <c r="J11" s="4">
        <v>1</v>
      </c>
      <c r="K11" s="4" t="s">
        <v>30</v>
      </c>
      <c r="L11" s="4">
        <v>590</v>
      </c>
      <c r="M11" s="4">
        <v>590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44971.939212963</v>
      </c>
      <c r="S11" s="6">
        <v>45000</v>
      </c>
      <c r="U11" s="4">
        <v>0</v>
      </c>
      <c r="V11" s="4">
        <v>0</v>
      </c>
      <c r="W11" s="4">
        <v>0</v>
      </c>
      <c r="X11" s="4" t="s">
        <v>82</v>
      </c>
      <c r="Y11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A18" sqref="A18:A19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83</v>
      </c>
    </row>
    <row r="2" s="4" customFormat="1" spans="1:9">
      <c r="A2" s="5">
        <v>999222499718537</v>
      </c>
      <c r="B2" s="6">
        <v>44984</v>
      </c>
      <c r="C2" s="6">
        <v>44985</v>
      </c>
      <c r="D2" s="4">
        <v>171</v>
      </c>
      <c r="E2" s="4" t="str">
        <f>VLOOKUP(A2,HOP!A:L,12,0)</f>
        <v>171.00</v>
      </c>
      <c r="F2" s="4" t="str">
        <f>VLOOKUP(A2,HOP!A:C,3,0)</f>
        <v>3000509</v>
      </c>
      <c r="G2" s="4">
        <f>D2-E2</f>
        <v>0</v>
      </c>
      <c r="H2" s="4" t="str">
        <f>$H$1&amp;F2</f>
        <v>，3000509</v>
      </c>
      <c r="I2" s="4" t="str">
        <f>VLOOKUP(A2,HOP!A:U,21,0)</f>
        <v>直连</v>
      </c>
    </row>
    <row r="3" s="4" customFormat="1" spans="1:9">
      <c r="A3" s="5">
        <v>999222750621072</v>
      </c>
      <c r="B3" s="6">
        <v>44984</v>
      </c>
      <c r="C3" s="6">
        <v>44985</v>
      </c>
      <c r="D3" s="4">
        <v>934</v>
      </c>
      <c r="E3" s="4" t="str">
        <f>VLOOKUP(A3,HOP!A:L,12,0)</f>
        <v>934.00</v>
      </c>
      <c r="F3" s="4" t="str">
        <f>VLOOKUP(A3,HOP!A:C,3,0)</f>
        <v>3033898</v>
      </c>
      <c r="G3" s="4">
        <f t="shared" ref="G3:G10" si="0">D3-E3</f>
        <v>0</v>
      </c>
      <c r="H3" s="4" t="str">
        <f t="shared" ref="H3:H10" si="1">$H$1&amp;F3</f>
        <v>，3033898</v>
      </c>
      <c r="I3" s="4" t="str">
        <f>VLOOKUP(A3,HOP!A:U,21,0)</f>
        <v>直连</v>
      </c>
    </row>
    <row r="4" s="4" customFormat="1" spans="1:9">
      <c r="A4" s="5">
        <v>999222758549105</v>
      </c>
      <c r="B4" s="6">
        <v>44984</v>
      </c>
      <c r="C4" s="6">
        <v>44985</v>
      </c>
      <c r="D4" s="4">
        <v>0</v>
      </c>
      <c r="E4" s="4" t="str">
        <f>VLOOKUP(A4,HOP!A:L,12,0)</f>
        <v>0.00</v>
      </c>
      <c r="F4" s="4" t="str">
        <f>VLOOKUP(A4,HOP!A:C,3,0)</f>
        <v>3035095</v>
      </c>
      <c r="G4" s="4">
        <f t="shared" si="0"/>
        <v>0</v>
      </c>
      <c r="H4" s="4" t="str">
        <f t="shared" si="1"/>
        <v>，3035095</v>
      </c>
      <c r="I4" s="4" t="str">
        <f>VLOOKUP(A4,HOP!A:U,21,0)</f>
        <v>直连</v>
      </c>
    </row>
    <row r="5" s="4" customFormat="1" spans="1:9">
      <c r="A5" s="5">
        <v>999222950255172</v>
      </c>
      <c r="B5" s="6">
        <v>44984</v>
      </c>
      <c r="C5" s="6">
        <v>44985</v>
      </c>
      <c r="D5" s="4">
        <v>94</v>
      </c>
      <c r="E5" s="4" t="str">
        <f>VLOOKUP(A5,HOP!A:L,12,0)</f>
        <v>94.00</v>
      </c>
      <c r="F5" s="4" t="str">
        <f>VLOOKUP(A5,HOP!A:C,3,0)</f>
        <v>3070349</v>
      </c>
      <c r="G5" s="4">
        <f t="shared" si="0"/>
        <v>0</v>
      </c>
      <c r="H5" s="4" t="str">
        <f t="shared" si="1"/>
        <v>，3070349</v>
      </c>
      <c r="I5" s="4" t="str">
        <f>VLOOKUP(A5,HOP!A:U,21,0)</f>
        <v>直连</v>
      </c>
    </row>
    <row r="6" s="4" customFormat="1" spans="1:9">
      <c r="A6" s="5">
        <v>999222951690162</v>
      </c>
      <c r="B6" s="6">
        <v>44984</v>
      </c>
      <c r="C6" s="6">
        <v>44985</v>
      </c>
      <c r="D6" s="4">
        <v>487</v>
      </c>
      <c r="E6" s="4" t="str">
        <f>VLOOKUP(A6,HOP!A:L,12,0)</f>
        <v>487.00</v>
      </c>
      <c r="F6" s="4" t="str">
        <f>VLOOKUP(A6,HOP!A:C,3,0)</f>
        <v>3070754</v>
      </c>
      <c r="G6" s="4">
        <f t="shared" si="0"/>
        <v>0</v>
      </c>
      <c r="H6" s="4" t="str">
        <f t="shared" si="1"/>
        <v>，3070754</v>
      </c>
      <c r="I6" s="4" t="str">
        <f>VLOOKUP(A6,HOP!A:U,21,0)</f>
        <v>直连</v>
      </c>
    </row>
    <row r="7" s="4" customFormat="1" spans="1:9">
      <c r="A7" s="5">
        <v>999222953182067</v>
      </c>
      <c r="B7" s="6">
        <v>44984</v>
      </c>
      <c r="C7" s="6">
        <v>44985</v>
      </c>
      <c r="D7" s="4">
        <v>329</v>
      </c>
      <c r="E7" s="4" t="str">
        <f>VLOOKUP(A7,HOP!A:L,12,0)</f>
        <v>329.00</v>
      </c>
      <c r="F7" s="4" t="str">
        <f>VLOOKUP(A7,HOP!A:C,3,0)</f>
        <v>3071145</v>
      </c>
      <c r="G7" s="4">
        <f t="shared" si="0"/>
        <v>0</v>
      </c>
      <c r="H7" s="4" t="str">
        <f t="shared" si="1"/>
        <v>，3071145</v>
      </c>
      <c r="I7" s="4" t="str">
        <f>VLOOKUP(A7,HOP!A:U,21,0)</f>
        <v>直连</v>
      </c>
    </row>
    <row r="8" s="4" customFormat="1" spans="1:9">
      <c r="A8" s="5">
        <v>999222954393999</v>
      </c>
      <c r="B8" s="6">
        <v>44984</v>
      </c>
      <c r="C8" s="6">
        <v>44985</v>
      </c>
      <c r="D8" s="4">
        <v>197</v>
      </c>
      <c r="E8" s="4" t="str">
        <f>VLOOKUP(A8,HOP!A:L,12,0)</f>
        <v>197.00</v>
      </c>
      <c r="F8" s="4" t="str">
        <f>VLOOKUP(A8,HOP!A:C,3,0)</f>
        <v>3071483</v>
      </c>
      <c r="G8" s="4">
        <f t="shared" si="0"/>
        <v>0</v>
      </c>
      <c r="H8" s="4" t="str">
        <f t="shared" si="1"/>
        <v>，3071483</v>
      </c>
      <c r="I8" s="4" t="str">
        <f>VLOOKUP(A8,HOP!A:U,21,0)</f>
        <v>直连</v>
      </c>
    </row>
    <row r="9" s="4" customFormat="1" spans="1:10">
      <c r="A9" s="8" t="s">
        <v>84</v>
      </c>
      <c r="B9" s="6">
        <v>44971</v>
      </c>
      <c r="C9" s="6">
        <v>44972</v>
      </c>
      <c r="D9" s="4">
        <v>672</v>
      </c>
      <c r="E9" s="4" t="e">
        <f>VLOOKUP(A9,HOP!A:L,12,0)</f>
        <v>#N/A</v>
      </c>
      <c r="F9" s="4">
        <v>3031030</v>
      </c>
      <c r="G9" s="4" t="e">
        <f t="shared" si="0"/>
        <v>#N/A</v>
      </c>
      <c r="H9" s="4" t="str">
        <f t="shared" si="1"/>
        <v>，3031030</v>
      </c>
      <c r="I9" s="4" t="e">
        <f>VLOOKUP(A9,HOP!A:U,21,0)</f>
        <v>#N/A</v>
      </c>
      <c r="J9" s="4" t="s">
        <v>85</v>
      </c>
    </row>
    <row r="10" s="4" customFormat="1" spans="1:10">
      <c r="A10" s="8" t="s">
        <v>86</v>
      </c>
      <c r="B10" s="6">
        <v>44971</v>
      </c>
      <c r="C10" s="6">
        <v>44972</v>
      </c>
      <c r="D10" s="4">
        <v>590</v>
      </c>
      <c r="E10" s="4" t="e">
        <f>VLOOKUP(A10,HOP!A:L,12,0)</f>
        <v>#N/A</v>
      </c>
      <c r="F10" s="4">
        <v>3031098</v>
      </c>
      <c r="G10" s="4" t="e">
        <f t="shared" si="0"/>
        <v>#N/A</v>
      </c>
      <c r="H10" s="4" t="str">
        <f t="shared" si="1"/>
        <v>，3031098</v>
      </c>
      <c r="I10" s="4" t="e">
        <f>VLOOKUP(A10,HOP!A:U,21,0)</f>
        <v>#N/A</v>
      </c>
      <c r="J10" s="4" t="s">
        <v>87</v>
      </c>
    </row>
    <row r="12" spans="4:4">
      <c r="D12" s="4">
        <f>SUM(D2:D11)</f>
        <v>3474</v>
      </c>
    </row>
    <row r="14" spans="4:4">
      <c r="D14" s="4" t="s">
        <v>88</v>
      </c>
    </row>
    <row r="18" spans="1:1">
      <c r="A18" s="4" t="s">
        <v>89</v>
      </c>
    </row>
    <row r="19" spans="1:1">
      <c r="A19" s="4" t="s">
        <v>90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C17" sqref="C17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91</v>
      </c>
      <c r="B1" s="2" t="s">
        <v>92</v>
      </c>
      <c r="C1" s="2" t="s">
        <v>93</v>
      </c>
      <c r="D1" s="2" t="s">
        <v>94</v>
      </c>
      <c r="E1" s="2" t="s">
        <v>13</v>
      </c>
      <c r="F1" s="2" t="s">
        <v>5</v>
      </c>
      <c r="G1" s="2" t="s">
        <v>6</v>
      </c>
      <c r="H1" s="2" t="s">
        <v>95</v>
      </c>
      <c r="I1" s="2" t="s">
        <v>96</v>
      </c>
      <c r="J1" s="2" t="s">
        <v>97</v>
      </c>
      <c r="K1" s="2" t="s">
        <v>98</v>
      </c>
      <c r="L1" s="2" t="s">
        <v>99</v>
      </c>
      <c r="M1" s="2" t="s">
        <v>100</v>
      </c>
      <c r="N1" s="2" t="s">
        <v>101</v>
      </c>
      <c r="O1" s="2" t="s">
        <v>102</v>
      </c>
      <c r="P1" s="2" t="s">
        <v>103</v>
      </c>
      <c r="Q1" s="2" t="s">
        <v>104</v>
      </c>
      <c r="R1" s="2" t="s">
        <v>105</v>
      </c>
      <c r="S1" s="2" t="s">
        <v>106</v>
      </c>
      <c r="T1" s="2" t="s">
        <v>107</v>
      </c>
      <c r="U1" s="2" t="s">
        <v>108</v>
      </c>
      <c r="V1" s="2" t="s">
        <v>109</v>
      </c>
    </row>
    <row r="2" s="1" customFormat="1" spans="1:22">
      <c r="A2" s="3">
        <v>999222954393999</v>
      </c>
      <c r="B2" s="1" t="s">
        <v>110</v>
      </c>
      <c r="C2" s="1" t="s">
        <v>111</v>
      </c>
      <c r="D2" s="1" t="s">
        <v>112</v>
      </c>
      <c r="E2" s="1" t="s">
        <v>69</v>
      </c>
      <c r="F2" s="1" t="s">
        <v>110</v>
      </c>
      <c r="G2" s="1" t="s">
        <v>113</v>
      </c>
      <c r="H2" s="1" t="s">
        <v>114</v>
      </c>
      <c r="I2" s="1" t="s">
        <v>115</v>
      </c>
      <c r="J2" s="1" t="s">
        <v>116</v>
      </c>
      <c r="K2" s="1" t="s">
        <v>115</v>
      </c>
      <c r="L2" s="1" t="s">
        <v>115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122</v>
      </c>
      <c r="T2" s="1" t="s">
        <v>123</v>
      </c>
      <c r="U2" s="1" t="s">
        <v>124</v>
      </c>
      <c r="V2" s="1" t="s">
        <v>125</v>
      </c>
    </row>
    <row r="3" s="1" customFormat="1" spans="1:22">
      <c r="A3" s="3">
        <v>999222953182067</v>
      </c>
      <c r="B3" s="1" t="s">
        <v>110</v>
      </c>
      <c r="C3" s="1" t="s">
        <v>126</v>
      </c>
      <c r="D3" s="1" t="s">
        <v>127</v>
      </c>
      <c r="E3" s="1" t="s">
        <v>63</v>
      </c>
      <c r="F3" s="1" t="s">
        <v>110</v>
      </c>
      <c r="G3" s="1" t="s">
        <v>113</v>
      </c>
      <c r="H3" s="1" t="s">
        <v>114</v>
      </c>
      <c r="I3" s="1" t="s">
        <v>128</v>
      </c>
      <c r="J3" s="1" t="s">
        <v>116</v>
      </c>
      <c r="K3" s="1" t="s">
        <v>128</v>
      </c>
      <c r="L3" s="1" t="s">
        <v>128</v>
      </c>
      <c r="M3" s="1" t="s">
        <v>117</v>
      </c>
      <c r="N3" s="1" t="s">
        <v>117</v>
      </c>
      <c r="O3" s="1" t="s">
        <v>118</v>
      </c>
      <c r="P3" s="1" t="s">
        <v>119</v>
      </c>
      <c r="Q3" s="1" t="s">
        <v>120</v>
      </c>
      <c r="R3" s="1" t="s">
        <v>129</v>
      </c>
      <c r="S3" s="1" t="s">
        <v>122</v>
      </c>
      <c r="T3" s="1" t="s">
        <v>123</v>
      </c>
      <c r="U3" s="1" t="s">
        <v>124</v>
      </c>
      <c r="V3" s="1" t="s">
        <v>125</v>
      </c>
    </row>
    <row r="4" s="1" customFormat="1" spans="1:22">
      <c r="A4" s="3">
        <v>999222951690162</v>
      </c>
      <c r="B4" s="1" t="s">
        <v>110</v>
      </c>
      <c r="C4" s="1" t="s">
        <v>130</v>
      </c>
      <c r="D4" s="1" t="s">
        <v>131</v>
      </c>
      <c r="E4" s="1" t="s">
        <v>57</v>
      </c>
      <c r="F4" s="1" t="s">
        <v>110</v>
      </c>
      <c r="G4" s="1" t="s">
        <v>113</v>
      </c>
      <c r="H4" s="1" t="s">
        <v>114</v>
      </c>
      <c r="I4" s="1" t="s">
        <v>132</v>
      </c>
      <c r="J4" s="1" t="s">
        <v>116</v>
      </c>
      <c r="K4" s="1" t="s">
        <v>132</v>
      </c>
      <c r="L4" s="1" t="s">
        <v>132</v>
      </c>
      <c r="M4" s="1" t="s">
        <v>117</v>
      </c>
      <c r="N4" s="1" t="s">
        <v>117</v>
      </c>
      <c r="O4" s="1" t="s">
        <v>118</v>
      </c>
      <c r="P4" s="1" t="s">
        <v>119</v>
      </c>
      <c r="Q4" s="1" t="s">
        <v>120</v>
      </c>
      <c r="R4" s="1" t="s">
        <v>133</v>
      </c>
      <c r="S4" s="1" t="s">
        <v>122</v>
      </c>
      <c r="T4" s="1" t="s">
        <v>123</v>
      </c>
      <c r="U4" s="1" t="s">
        <v>124</v>
      </c>
      <c r="V4" s="1" t="s">
        <v>125</v>
      </c>
    </row>
    <row r="5" s="1" customFormat="1" spans="1:22">
      <c r="A5" s="3">
        <v>999222950255172</v>
      </c>
      <c r="B5" s="1" t="s">
        <v>110</v>
      </c>
      <c r="C5" s="1" t="s">
        <v>134</v>
      </c>
      <c r="D5" s="1" t="s">
        <v>135</v>
      </c>
      <c r="E5" s="1" t="s">
        <v>51</v>
      </c>
      <c r="F5" s="1" t="s">
        <v>110</v>
      </c>
      <c r="G5" s="1" t="s">
        <v>113</v>
      </c>
      <c r="H5" s="1" t="s">
        <v>114</v>
      </c>
      <c r="I5" s="1" t="s">
        <v>136</v>
      </c>
      <c r="J5" s="1" t="s">
        <v>116</v>
      </c>
      <c r="K5" s="1" t="s">
        <v>136</v>
      </c>
      <c r="L5" s="1" t="s">
        <v>136</v>
      </c>
      <c r="M5" s="1" t="s">
        <v>117</v>
      </c>
      <c r="N5" s="1" t="s">
        <v>117</v>
      </c>
      <c r="O5" s="1" t="s">
        <v>118</v>
      </c>
      <c r="P5" s="1" t="s">
        <v>119</v>
      </c>
      <c r="Q5" s="1" t="s">
        <v>120</v>
      </c>
      <c r="R5" s="1" t="s">
        <v>137</v>
      </c>
      <c r="S5" s="1" t="s">
        <v>122</v>
      </c>
      <c r="T5" s="1" t="s">
        <v>123</v>
      </c>
      <c r="U5" s="1" t="s">
        <v>124</v>
      </c>
      <c r="V5" s="1" t="s">
        <v>125</v>
      </c>
    </row>
    <row r="6" s="1" customFormat="1" spans="1:22">
      <c r="A6" s="3">
        <v>999222758549105</v>
      </c>
      <c r="B6" s="1" t="s">
        <v>138</v>
      </c>
      <c r="C6" s="1" t="s">
        <v>139</v>
      </c>
      <c r="D6" s="1" t="s">
        <v>140</v>
      </c>
      <c r="E6" s="1" t="s">
        <v>46</v>
      </c>
      <c r="F6" s="1" t="s">
        <v>110</v>
      </c>
      <c r="G6" s="1" t="s">
        <v>113</v>
      </c>
      <c r="H6" s="1" t="s">
        <v>114</v>
      </c>
      <c r="I6" s="1" t="s">
        <v>118</v>
      </c>
      <c r="J6" s="1" t="s">
        <v>116</v>
      </c>
      <c r="K6" s="1" t="s">
        <v>118</v>
      </c>
      <c r="L6" s="1" t="s">
        <v>118</v>
      </c>
      <c r="M6" s="1" t="s">
        <v>117</v>
      </c>
      <c r="N6" s="1" t="s">
        <v>117</v>
      </c>
      <c r="O6" s="1" t="s">
        <v>118</v>
      </c>
      <c r="P6" s="1" t="s">
        <v>119</v>
      </c>
      <c r="Q6" s="1" t="s">
        <v>120</v>
      </c>
      <c r="R6" s="1" t="s">
        <v>141</v>
      </c>
      <c r="S6" s="1" t="s">
        <v>122</v>
      </c>
      <c r="T6" s="1" t="s">
        <v>123</v>
      </c>
      <c r="U6" s="1" t="s">
        <v>124</v>
      </c>
      <c r="V6" s="1" t="s">
        <v>125</v>
      </c>
    </row>
    <row r="7" s="1" customFormat="1" spans="1:22">
      <c r="A7" s="3">
        <v>999222750621072</v>
      </c>
      <c r="B7" s="1" t="s">
        <v>142</v>
      </c>
      <c r="C7" s="1" t="s">
        <v>143</v>
      </c>
      <c r="D7" s="1" t="s">
        <v>144</v>
      </c>
      <c r="E7" s="1" t="s">
        <v>145</v>
      </c>
      <c r="F7" s="1" t="s">
        <v>110</v>
      </c>
      <c r="G7" s="1" t="s">
        <v>113</v>
      </c>
      <c r="H7" s="1" t="s">
        <v>114</v>
      </c>
      <c r="I7" s="1" t="s">
        <v>146</v>
      </c>
      <c r="J7" s="1" t="s">
        <v>116</v>
      </c>
      <c r="K7" s="1" t="s">
        <v>146</v>
      </c>
      <c r="L7" s="1" t="s">
        <v>146</v>
      </c>
      <c r="M7" s="1" t="s">
        <v>117</v>
      </c>
      <c r="N7" s="1" t="s">
        <v>117</v>
      </c>
      <c r="O7" s="1" t="s">
        <v>118</v>
      </c>
      <c r="P7" s="1" t="s">
        <v>119</v>
      </c>
      <c r="Q7" s="1" t="s">
        <v>120</v>
      </c>
      <c r="R7" s="1" t="s">
        <v>147</v>
      </c>
      <c r="S7" s="1" t="s">
        <v>122</v>
      </c>
      <c r="T7" s="1" t="s">
        <v>123</v>
      </c>
      <c r="U7" s="1" t="s">
        <v>124</v>
      </c>
      <c r="V7" s="1" t="s">
        <v>125</v>
      </c>
    </row>
    <row r="8" s="1" customFormat="1" spans="1:22">
      <c r="A8" s="3">
        <v>999222499718537</v>
      </c>
      <c r="B8" s="1" t="s">
        <v>148</v>
      </c>
      <c r="C8" s="1" t="s">
        <v>149</v>
      </c>
      <c r="D8" s="1" t="s">
        <v>150</v>
      </c>
      <c r="E8" s="1" t="s">
        <v>151</v>
      </c>
      <c r="F8" s="1" t="s">
        <v>110</v>
      </c>
      <c r="G8" s="1" t="s">
        <v>113</v>
      </c>
      <c r="H8" s="1" t="s">
        <v>114</v>
      </c>
      <c r="I8" s="1" t="s">
        <v>152</v>
      </c>
      <c r="J8" s="1" t="s">
        <v>116</v>
      </c>
      <c r="K8" s="1" t="s">
        <v>152</v>
      </c>
      <c r="L8" s="1" t="s">
        <v>152</v>
      </c>
      <c r="M8" s="1" t="s">
        <v>117</v>
      </c>
      <c r="N8" s="1" t="s">
        <v>117</v>
      </c>
      <c r="O8" s="1" t="s">
        <v>118</v>
      </c>
      <c r="P8" s="1" t="s">
        <v>119</v>
      </c>
      <c r="Q8" s="1" t="s">
        <v>120</v>
      </c>
      <c r="R8" s="1" t="s">
        <v>153</v>
      </c>
      <c r="S8" s="1" t="s">
        <v>122</v>
      </c>
      <c r="T8" s="1" t="s">
        <v>123</v>
      </c>
      <c r="U8" s="1" t="s">
        <v>124</v>
      </c>
      <c r="V8" s="1" t="s">
        <v>125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2023-03-15T01:23:00Z</dcterms:created>
  <dcterms:modified xsi:type="dcterms:W3CDTF">2023-03-20T07:45:04Z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C5072A61E7774542BCCEA3DD6414FF23</vt:lpwstr>
  </property>
  <property fmtid="{D5CDD505-2E9C-101B-9397-08002B2CF9AE}" pid="3" name="KSOProductBuildVer">
    <vt:lpwstr>2052-11.1.0.13703</vt:lpwstr>
  </property>
</Properties>
</file>