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<sst xmlns="http://schemas.openxmlformats.org/spreadsheetml/2006/main" count="577" uniqueCount="217">
  <si>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</si>
  <si>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</si>
  <si>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</si>
  <si>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</si>
  <si>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</si>
  <si>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</si>
  <si>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</si>
  <si>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</si>
  <si>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</si>
  <si>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</si>
  <si>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</si>
  <si>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</si>
  <si>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</si>
  <si>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</si>
  <si>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</si>
  <si>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</si>
  <si>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</si>
  <si>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</si>
  <si>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</si>
  <si>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</si>
  <si>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</si>
  <si>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</si>
  <si>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</si>
  <si>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</si>
  <si>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</si>
  <si>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999222692972318	</t>
  </si>
  <si>
    <t>Ctrip</t>
  </si>
  <si>
    <t>正常</t>
  </si>
  <si>
    <t>[台南]台南台糖长荣酒店(Evergreen Plaza Hotel Tainan)(82340190)</t>
  </si>
  <si>
    <t>豪华大床房&lt;至多8间&gt;&lt;2人入住&gt;</t>
  </si>
  <si>
    <t>CNY</t>
  </si>
  <si>
    <t>Kuo/Chia yu,Kuo/Chia yu</t>
  </si>
  <si>
    <t>CA13744230321CNY</t>
  </si>
  <si>
    <t>未提现</t>
  </si>
  <si>
    <t>携程开票</t>
  </si>
  <si>
    <t xml:space="preserve">3027138	</t>
  </si>
  <si>
    <t xml:space="preserve">R2303251	</t>
  </si>
  <si>
    <t xml:space="preserve">999222910557800	</t>
  </si>
  <si>
    <t>[深圳]汉庭优佳酒店(深圳宝安万达广场店)(80247874)</t>
  </si>
  <si>
    <t>特惠房&lt;2人入住&gt;</t>
  </si>
  <si>
    <t>王亚云</t>
  </si>
  <si>
    <t xml:space="preserve">3061838	</t>
  </si>
  <si>
    <t xml:space="preserve">R8916519109941111001	</t>
  </si>
  <si>
    <t xml:space="preserve">999222960523718	</t>
  </si>
  <si>
    <t>[上海]汉庭优佳酒店(上海中山公园延安路店)(93878182)</t>
  </si>
  <si>
    <t>双床房&lt;至多8间&gt;&lt;2人入住&gt;</t>
  </si>
  <si>
    <t>曹鹰王昊</t>
  </si>
  <si>
    <t xml:space="preserve">3073509	</t>
  </si>
  <si>
    <t xml:space="preserve">R8916100110291535001	</t>
  </si>
  <si>
    <t xml:space="preserve">999222986061181	</t>
  </si>
  <si>
    <t>[北京]北京望京华彩智选假日酒店(80894960)</t>
  </si>
  <si>
    <t>豪华大床房&lt;2人入住&gt;&lt;早餐&gt;</t>
  </si>
  <si>
    <t>顾校军</t>
  </si>
  <si>
    <t xml:space="preserve">3081901	</t>
  </si>
  <si>
    <t xml:space="preserve">40400569	</t>
  </si>
  <si>
    <t>取消</t>
  </si>
  <si>
    <t xml:space="preserve">999222987223624	</t>
  </si>
  <si>
    <t>[高雄]富驿商旅-高雄中华路馆(FX INN Kaohsiung)(80941628)</t>
  </si>
  <si>
    <t>时尚双床房&lt;至多8间&gt;&lt;2人入住&gt;</t>
  </si>
  <si>
    <t>Chen/Yichen</t>
  </si>
  <si>
    <t xml:space="preserve">3082258	</t>
  </si>
  <si>
    <t xml:space="preserve">T741345	</t>
  </si>
  <si>
    <t xml:space="preserve">999222987826106	</t>
  </si>
  <si>
    <t>[上海]海友酒店(上海淮海中路店)(99152864)</t>
  </si>
  <si>
    <t>刘梦露</t>
  </si>
  <si>
    <t xml:space="preserve">3082482	</t>
  </si>
  <si>
    <t xml:space="preserve">R2000312110488113001	</t>
  </si>
  <si>
    <t xml:space="preserve">999222992814528	</t>
  </si>
  <si>
    <t>[北京]格林豪泰(北京菜市口宣武医院店)(83900669)</t>
  </si>
  <si>
    <t>高级双床房&lt;至多8间&gt;&lt;2人入住&gt;</t>
  </si>
  <si>
    <t>于自强</t>
  </si>
  <si>
    <t xml:space="preserve">3084643	</t>
  </si>
  <si>
    <t xml:space="preserve">(GRT)83661124;	</t>
  </si>
  <si>
    <t xml:space="preserve">999222997553186	</t>
  </si>
  <si>
    <t xml:space="preserve">3086625	</t>
  </si>
  <si>
    <t xml:space="preserve">	</t>
  </si>
  <si>
    <t xml:space="preserve">999223004579687	</t>
  </si>
  <si>
    <t>刘红</t>
  </si>
  <si>
    <t xml:space="preserve">3089250	</t>
  </si>
  <si>
    <t xml:space="preserve">61701274	</t>
  </si>
  <si>
    <t xml:space="preserve">999223013817849	</t>
  </si>
  <si>
    <t>[杭州]博凯西湖酒店(杭州湖滨店)(83902495)</t>
  </si>
  <si>
    <t>标准三人间&lt;至多8间&gt;&lt;2人入住&gt;</t>
  </si>
  <si>
    <t>年茹雪</t>
  </si>
  <si>
    <t xml:space="preserve">3093368	</t>
  </si>
  <si>
    <t xml:space="preserve">w230305003	</t>
  </si>
  <si>
    <t xml:space="preserve">999223029079213	</t>
  </si>
  <si>
    <t>豪华双床房&lt;至多8间&gt;&lt;2人入住&gt;&lt;早餐&gt;</t>
  </si>
  <si>
    <t>CHEN/SHUFEN</t>
  </si>
  <si>
    <t xml:space="preserve">3094195	</t>
  </si>
  <si>
    <t xml:space="preserve">R2304995	</t>
  </si>
  <si>
    <t xml:space="preserve">999223030184964	</t>
  </si>
  <si>
    <t>[合肥]格美酒店(合肥潜山北路凤凰城店)(80246950)</t>
  </si>
  <si>
    <t>豪华双床房&lt;至多8间&gt;&lt;2人入住&gt;</t>
  </si>
  <si>
    <t>王洪</t>
  </si>
  <si>
    <t xml:space="preserve">3094528	</t>
  </si>
  <si>
    <t xml:space="preserve">(GRT)83738753;	</t>
  </si>
  <si>
    <t xml:space="preserve">999223031117864	</t>
  </si>
  <si>
    <t>[广州]广州珠江新城希尔顿欢朋酒店(85216788)</t>
  </si>
  <si>
    <t>舒适大床房&lt;至多8间&gt;&lt;2人入住&gt;</t>
  </si>
  <si>
    <t>王雅晶</t>
  </si>
  <si>
    <t xml:space="preserve">3094813	</t>
  </si>
  <si>
    <t xml:space="preserve">865888120	</t>
  </si>
  <si>
    <t xml:space="preserve">999223033620019	</t>
  </si>
  <si>
    <t>[贵阳]星程酒店(贵阳大十字店)(93876231)</t>
  </si>
  <si>
    <t>高级大床房&lt;至多8间&gt;&lt;2人入住&gt;</t>
  </si>
  <si>
    <t>金玛璐珈</t>
  </si>
  <si>
    <t xml:space="preserve">3095620	</t>
  </si>
  <si>
    <t xml:space="preserve">R5500032110732741001	</t>
  </si>
  <si>
    <t xml:space="preserve">999223034338002	</t>
  </si>
  <si>
    <t>[道真]道真两江假日丽呈酒店(82807418)</t>
  </si>
  <si>
    <t>高级大床房&lt;至多8间&gt;&lt;90天内可预订&gt;&lt;2人入住&gt;&lt;早餐&gt;</t>
  </si>
  <si>
    <t>朱学忠</t>
  </si>
  <si>
    <t xml:space="preserve">3095851	</t>
  </si>
  <si>
    <t xml:space="preserve">4339583	</t>
  </si>
  <si>
    <t xml:space="preserve">999223035459630	</t>
  </si>
  <si>
    <t>[涿鹿]尚客优连锁酒店(涿鹿桑干河大桥店)(80248108)</t>
  </si>
  <si>
    <t>特价房(无窗)&lt;至多8间&gt;&lt;2人入住&gt;</t>
  </si>
  <si>
    <t>许龙飞</t>
  </si>
  <si>
    <t xml:space="preserve">3096221	</t>
  </si>
  <si>
    <t xml:space="preserve">(THK)YD03666230305173811404;	</t>
  </si>
  <si>
    <t>，</t>
  </si>
  <si>
    <t>5640 CNY</t>
  </si>
  <si>
    <t>A230321092354481</t>
  </si>
  <si>
    <t>总计：5640元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</si>
  <si>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</si>
  <si>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</si>
  <si>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</si>
  <si>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</si>
  <si>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</si>
  <si>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</si>
  <si>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</si>
  <si>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</si>
  <si>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</si>
  <si>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</si>
  <si>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</si>
  <si>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</si>
  <si>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</si>
  <si>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</si>
  <si>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</si>
  <si>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</si>
  <si>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</si>
  <si>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</si>
  <si>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</si>
  <si>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2023-03-05</t>
  </si>
  <si>
    <t>3096221</t>
  </si>
  <si>
    <t>尚客优连锁酒店(涿鹿桑干河大桥店)</t>
  </si>
  <si>
    <t>2023-03-06</t>
  </si>
  <si>
    <t>退房日月结</t>
  </si>
  <si>
    <t>87.00</t>
  </si>
  <si>
    <t>RMB</t>
  </si>
  <si>
    <t>0</t>
  </si>
  <si>
    <t>0.00</t>
  </si>
  <si>
    <t>携程汇登国内直连</t>
  </si>
  <si>
    <t>01.011264</t>
  </si>
  <si>
    <t>2023-03-05 17:38:12</t>
  </si>
  <si>
    <t>否</t>
  </si>
  <si>
    <t>广州汇登信息科技有限公司</t>
  </si>
  <si>
    <t>直连</t>
  </si>
  <si>
    <t>中国</t>
  </si>
  <si>
    <t>3095851</t>
  </si>
  <si>
    <t>道真两江假日丽呈酒店</t>
  </si>
  <si>
    <t>252.00</t>
  </si>
  <si>
    <t>2023-03-05 16:05:25</t>
  </si>
  <si>
    <t>3095620</t>
  </si>
  <si>
    <t>星程酒店(贵阳大十字店)</t>
  </si>
  <si>
    <t>233.00</t>
  </si>
  <si>
    <t>2023-03-05 15:05:43</t>
  </si>
  <si>
    <t>3094813</t>
  </si>
  <si>
    <t>广州珠江新城希尔顿欢朋酒店</t>
  </si>
  <si>
    <t>703.00</t>
  </si>
  <si>
    <t>2023-03-05 11:42:31</t>
  </si>
  <si>
    <t>3094528</t>
  </si>
  <si>
    <t>格美酒店(合肥潜山北路凤凰城店)</t>
  </si>
  <si>
    <t>228.00</t>
  </si>
  <si>
    <t>2023-03-05 10:14:54</t>
  </si>
  <si>
    <t>3094195</t>
  </si>
  <si>
    <t>台南台糖长荣酒店</t>
  </si>
  <si>
    <t>CHEN SHUFEN</t>
  </si>
  <si>
    <t>764.00</t>
  </si>
  <si>
    <t>2023-03-05 07:32:22</t>
  </si>
  <si>
    <t>2023-03-04</t>
  </si>
  <si>
    <t>3093368</t>
  </si>
  <si>
    <t>博凯西湖酒店(杭州湖滨店)</t>
  </si>
  <si>
    <t>269.00</t>
  </si>
  <si>
    <t>2023-03-04 22:13:36</t>
  </si>
  <si>
    <t>3089250</t>
  </si>
  <si>
    <t>北京望京华彩智选假日酒店</t>
  </si>
  <si>
    <t>975.00</t>
  </si>
  <si>
    <t>2023-03-04 06:07:05</t>
  </si>
  <si>
    <t>2023-03-02</t>
  </si>
  <si>
    <t>3082482</t>
  </si>
  <si>
    <t>海友酒店(上海淮海中路店)</t>
  </si>
  <si>
    <t>357.00</t>
  </si>
  <si>
    <t>2023-03-02 19:08:35</t>
  </si>
  <si>
    <t>3082258</t>
  </si>
  <si>
    <t>富驿商旅-高雄中华路馆</t>
  </si>
  <si>
    <t>Chen Yichen</t>
  </si>
  <si>
    <t>283.00</t>
  </si>
  <si>
    <t>2023-03-02 18:48:01</t>
  </si>
  <si>
    <t>3081901</t>
  </si>
  <si>
    <t>2023-03-02 16:50:22</t>
  </si>
  <si>
    <t>2023-02-28</t>
  </si>
  <si>
    <t>3073509</t>
  </si>
  <si>
    <t>汉庭优佳酒店(上海中山公园延安路店)</t>
  </si>
  <si>
    <t>690.00</t>
  </si>
  <si>
    <t>2023-02-28 12:32:17</t>
  </si>
  <si>
    <t>2023-02-24</t>
  </si>
  <si>
    <t>3061838</t>
  </si>
  <si>
    <t>汉庭优佳酒店(深圳宝安万达广场店)</t>
  </si>
  <si>
    <t>157.00</t>
  </si>
  <si>
    <t>2023-02-24 11:11:54</t>
  </si>
  <si>
    <t>2023-02-13</t>
  </si>
  <si>
    <t>3027138</t>
  </si>
  <si>
    <t>Kuo Chia yu,Kuo Chia yu</t>
  </si>
  <si>
    <t>642.00</t>
  </si>
  <si>
    <t>2023-02-13 11:19:20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</si>
</sst>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44990</v>
      </c>
      <c r="G2" s="6">
        <v>44991</v>
      </c>
      <c r="H2" s="4">
        <v>1</v>
      </c>
      <c r="I2" s="4">
        <v>1</v>
      </c>
      <c r="J2" s="4">
        <v>1</v>
      </c>
      <c r="K2" s="4" t="s">
        <v>30</v>
      </c>
      <c r="L2" s="4">
        <v>642</v>
      </c>
      <c r="M2" s="4">
        <v>642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44970</v>
      </c>
      <c r="S2" s="6">
        <v>45006</v>
      </c>
      <c r="T2" s="4" t="s">
        <v>34</v>
      </c>
      <c r="U2" s="4">
        <v>642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44990</v>
      </c>
      <c r="G3" s="6">
        <v>44991</v>
      </c>
      <c r="H3" s="4">
        <v>1</v>
      </c>
      <c r="I3" s="4">
        <v>1</v>
      </c>
      <c r="J3" s="4">
        <v>1</v>
      </c>
      <c r="K3" s="4" t="s">
        <v>30</v>
      </c>
      <c r="L3" s="4">
        <v>157</v>
      </c>
      <c r="M3" s="4">
        <v>157</v>
      </c>
      <c r="N3" s="4" t="s">
        <v>40</v>
      </c>
      <c r="O3" s="4" t="s">
        <v>32</v>
      </c>
      <c r="P3" s="4" t="s">
        <v>33</v>
      </c>
      <c r="Q3" s="4">
        <v>0</v>
      </c>
      <c r="R3" s="7">
        <v>44981</v>
      </c>
      <c r="S3" s="6">
        <v>45006</v>
      </c>
      <c r="T3" s="4" t="s">
        <v>34</v>
      </c>
      <c r="U3" s="4">
        <v>157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44989</v>
      </c>
      <c r="G4" s="6">
        <v>44991</v>
      </c>
      <c r="H4" s="4">
        <v>1</v>
      </c>
      <c r="I4" s="4">
        <v>2</v>
      </c>
      <c r="J4" s="4">
        <v>2</v>
      </c>
      <c r="K4" s="4" t="s">
        <v>30</v>
      </c>
      <c r="L4" s="4">
        <v>690</v>
      </c>
      <c r="M4" s="4">
        <v>690</v>
      </c>
      <c r="N4" s="4" t="s">
        <v>46</v>
      </c>
      <c r="O4" s="4" t="s">
        <v>32</v>
      </c>
      <c r="P4" s="4" t="s">
        <v>33</v>
      </c>
      <c r="Q4" s="4">
        <v>0</v>
      </c>
      <c r="R4" s="7">
        <v>44985</v>
      </c>
      <c r="S4" s="6">
        <v>45006</v>
      </c>
      <c r="T4" s="4" t="s">
        <v>34</v>
      </c>
      <c r="U4" s="4">
        <v>690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44990</v>
      </c>
      <c r="G5" s="6">
        <v>44991</v>
      </c>
      <c r="H5" s="4">
        <v>1</v>
      </c>
      <c r="I5" s="4">
        <v>1</v>
      </c>
      <c r="J5" s="4">
        <v>1</v>
      </c>
      <c r="K5" s="4" t="s">
        <v>30</v>
      </c>
      <c r="L5" s="4">
        <v>490</v>
      </c>
      <c r="M5" s="4">
        <v>490</v>
      </c>
      <c r="N5" s="4" t="s">
        <v>52</v>
      </c>
      <c r="O5" s="4" t="s">
        <v>32</v>
      </c>
      <c r="P5" s="4" t="s">
        <v>33</v>
      </c>
      <c r="Q5" s="4">
        <v>0</v>
      </c>
      <c r="R5" s="7">
        <v>44987</v>
      </c>
      <c r="S5" s="6">
        <v>45006</v>
      </c>
      <c r="T5" s="4" t="s">
        <v>34</v>
      </c>
      <c r="U5" s="4">
        <v>490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49</v>
      </c>
      <c r="B6" s="4" t="s">
        <v>26</v>
      </c>
      <c r="C6" s="4" t="s">
        <v>55</v>
      </c>
      <c r="D6" s="4" t="s">
        <v>50</v>
      </c>
      <c r="E6" s="4" t="s">
        <v>51</v>
      </c>
      <c r="F6" s="6">
        <v>44990</v>
      </c>
      <c r="G6" s="6">
        <v>44991</v>
      </c>
      <c r="H6" s="4">
        <v>1</v>
      </c>
      <c r="I6" s="4">
        <v>1</v>
      </c>
      <c r="J6" s="4">
        <v>1</v>
      </c>
      <c r="K6" s="4" t="s">
        <v>30</v>
      </c>
      <c r="L6" s="4">
        <v>-490</v>
      </c>
      <c r="M6" s="4">
        <v>-490</v>
      </c>
      <c r="N6" s="4" t="s">
        <v>52</v>
      </c>
      <c r="O6" s="4" t="s">
        <v>32</v>
      </c>
      <c r="P6" s="4" t="s">
        <v>33</v>
      </c>
      <c r="Q6" s="4">
        <v>0</v>
      </c>
      <c r="R6" s="7">
        <v>44987</v>
      </c>
      <c r="S6" s="6">
        <v>45006</v>
      </c>
      <c r="T6" s="4" t="s">
        <v>34</v>
      </c>
      <c r="U6" s="4">
        <v>-490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44990</v>
      </c>
      <c r="G7" s="6">
        <v>44991</v>
      </c>
      <c r="H7" s="4">
        <v>1</v>
      </c>
      <c r="I7" s="4">
        <v>1</v>
      </c>
      <c r="J7" s="4">
        <v>1</v>
      </c>
      <c r="K7" s="4" t="s">
        <v>30</v>
      </c>
      <c r="L7" s="4">
        <v>283</v>
      </c>
      <c r="M7" s="4">
        <v>283</v>
      </c>
      <c r="N7" s="4" t="s">
        <v>59</v>
      </c>
      <c r="O7" s="4" t="s">
        <v>32</v>
      </c>
      <c r="P7" s="4" t="s">
        <v>33</v>
      </c>
      <c r="Q7" s="4">
        <v>0</v>
      </c>
      <c r="R7" s="7">
        <v>44987</v>
      </c>
      <c r="S7" s="6">
        <v>45006</v>
      </c>
      <c r="T7" s="4" t="s">
        <v>34</v>
      </c>
      <c r="U7" s="4">
        <v>283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45</v>
      </c>
      <c r="F8" s="6">
        <v>44990</v>
      </c>
      <c r="G8" s="6">
        <v>44991</v>
      </c>
      <c r="H8" s="4">
        <v>1</v>
      </c>
      <c r="I8" s="4">
        <v>1</v>
      </c>
      <c r="J8" s="4">
        <v>1</v>
      </c>
      <c r="K8" s="4" t="s">
        <v>30</v>
      </c>
      <c r="L8" s="4">
        <v>357</v>
      </c>
      <c r="M8" s="4">
        <v>357</v>
      </c>
      <c r="N8" s="4" t="s">
        <v>64</v>
      </c>
      <c r="O8" s="4" t="s">
        <v>32</v>
      </c>
      <c r="P8" s="4" t="s">
        <v>33</v>
      </c>
      <c r="Q8" s="4">
        <v>0</v>
      </c>
      <c r="R8" s="7">
        <v>44987</v>
      </c>
      <c r="S8" s="6">
        <v>45006</v>
      </c>
      <c r="T8" s="4" t="s">
        <v>34</v>
      </c>
      <c r="U8" s="4">
        <v>357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44990</v>
      </c>
      <c r="G9" s="6">
        <v>44991</v>
      </c>
      <c r="H9" s="4">
        <v>1</v>
      </c>
      <c r="I9" s="4">
        <v>1</v>
      </c>
      <c r="J9" s="4">
        <v>1</v>
      </c>
      <c r="K9" s="4" t="s">
        <v>30</v>
      </c>
      <c r="L9" s="4">
        <v>423</v>
      </c>
      <c r="M9" s="4">
        <v>423</v>
      </c>
      <c r="N9" s="4" t="s">
        <v>70</v>
      </c>
      <c r="O9" s="4" t="s">
        <v>32</v>
      </c>
      <c r="P9" s="4" t="s">
        <v>33</v>
      </c>
      <c r="Q9" s="4">
        <v>0</v>
      </c>
      <c r="R9" s="7">
        <v>44988</v>
      </c>
      <c r="S9" s="6">
        <v>45006</v>
      </c>
      <c r="T9" s="4" t="s">
        <v>34</v>
      </c>
      <c r="U9" s="4">
        <v>423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44990</v>
      </c>
      <c r="G10" s="6">
        <v>44991</v>
      </c>
      <c r="H10" s="4">
        <v>1</v>
      </c>
      <c r="I10" s="4">
        <v>1</v>
      </c>
      <c r="J10" s="4">
        <v>1</v>
      </c>
      <c r="K10" s="4" t="s">
        <v>30</v>
      </c>
      <c r="L10" s="4">
        <v>354</v>
      </c>
      <c r="M10" s="4">
        <v>354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44988</v>
      </c>
      <c r="S10" s="6">
        <v>45006</v>
      </c>
      <c r="T10" s="4" t="s">
        <v>34</v>
      </c>
      <c r="U10" s="4">
        <v>354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73</v>
      </c>
      <c r="B11" s="4" t="s">
        <v>26</v>
      </c>
      <c r="C11" s="4" t="s">
        <v>55</v>
      </c>
      <c r="D11" s="4" t="s">
        <v>68</v>
      </c>
      <c r="E11" s="4" t="s">
        <v>69</v>
      </c>
      <c r="F11" s="6">
        <v>44990</v>
      </c>
      <c r="G11" s="6">
        <v>44991</v>
      </c>
      <c r="H11" s="4">
        <v>1</v>
      </c>
      <c r="I11" s="4">
        <v>1</v>
      </c>
      <c r="J11" s="4">
        <v>1</v>
      </c>
      <c r="K11" s="4" t="s">
        <v>30</v>
      </c>
      <c r="L11" s="4">
        <v>-354</v>
      </c>
      <c r="M11" s="4">
        <v>-354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44988</v>
      </c>
      <c r="S11" s="6">
        <v>45006</v>
      </c>
      <c r="T11" s="4" t="s">
        <v>34</v>
      </c>
      <c r="U11" s="4">
        <v>-354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50</v>
      </c>
      <c r="E12" s="4" t="s">
        <v>51</v>
      </c>
      <c r="F12" s="6">
        <v>44989</v>
      </c>
      <c r="G12" s="6">
        <v>44991</v>
      </c>
      <c r="H12" s="4">
        <v>1</v>
      </c>
      <c r="I12" s="4">
        <v>2</v>
      </c>
      <c r="J12" s="4">
        <v>2</v>
      </c>
      <c r="K12" s="4" t="s">
        <v>30</v>
      </c>
      <c r="L12" s="4">
        <v>975</v>
      </c>
      <c r="M12" s="4">
        <v>975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44989</v>
      </c>
      <c r="S12" s="6">
        <v>45006</v>
      </c>
      <c r="T12" s="4" t="s">
        <v>34</v>
      </c>
      <c r="U12" s="4">
        <v>975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67</v>
      </c>
      <c r="B13" s="4" t="s">
        <v>26</v>
      </c>
      <c r="C13" s="4" t="s">
        <v>55</v>
      </c>
      <c r="D13" s="4" t="s">
        <v>68</v>
      </c>
      <c r="E13" s="4" t="s">
        <v>69</v>
      </c>
      <c r="F13" s="6">
        <v>44990</v>
      </c>
      <c r="G13" s="6">
        <v>44991</v>
      </c>
      <c r="H13" s="4">
        <v>1</v>
      </c>
      <c r="I13" s="4">
        <v>1</v>
      </c>
      <c r="J13" s="4">
        <v>1</v>
      </c>
      <c r="K13" s="4" t="s">
        <v>30</v>
      </c>
      <c r="L13" s="4">
        <v>-423</v>
      </c>
      <c r="M13" s="4">
        <v>-423</v>
      </c>
      <c r="N13" s="4" t="s">
        <v>70</v>
      </c>
      <c r="O13" s="4" t="s">
        <v>32</v>
      </c>
      <c r="P13" s="4" t="s">
        <v>33</v>
      </c>
      <c r="Q13" s="4">
        <v>0</v>
      </c>
      <c r="R13" s="7">
        <v>44988</v>
      </c>
      <c r="S13" s="6">
        <v>45006</v>
      </c>
      <c r="T13" s="4" t="s">
        <v>34</v>
      </c>
      <c r="U13" s="4">
        <v>-423</v>
      </c>
      <c r="V13" s="4">
        <v>0</v>
      </c>
      <c r="W13" s="4">
        <v>0</v>
      </c>
      <c r="X13" s="4" t="s">
        <v>71</v>
      </c>
      <c r="Y13" s="4" t="s">
        <v>72</v>
      </c>
    </row>
    <row r="14" s="4" customFormat="1" spans="1:25">
      <c r="A14" s="4" t="s">
        <v>80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44990</v>
      </c>
      <c r="G14" s="6">
        <v>44991</v>
      </c>
      <c r="H14" s="4">
        <v>1</v>
      </c>
      <c r="I14" s="4">
        <v>1</v>
      </c>
      <c r="J14" s="4">
        <v>1</v>
      </c>
      <c r="K14" s="4" t="s">
        <v>30</v>
      </c>
      <c r="L14" s="4">
        <v>269</v>
      </c>
      <c r="M14" s="4">
        <v>269</v>
      </c>
      <c r="N14" s="4" t="s">
        <v>83</v>
      </c>
      <c r="O14" s="4" t="s">
        <v>32</v>
      </c>
      <c r="P14" s="4" t="s">
        <v>33</v>
      </c>
      <c r="Q14" s="4">
        <v>0</v>
      </c>
      <c r="R14" s="7">
        <v>44989</v>
      </c>
      <c r="S14" s="6">
        <v>45006</v>
      </c>
      <c r="T14" s="4" t="s">
        <v>34</v>
      </c>
      <c r="U14" s="4">
        <v>269</v>
      </c>
      <c r="V14" s="4">
        <v>0</v>
      </c>
      <c r="W14" s="4">
        <v>0</v>
      </c>
      <c r="X14" s="4" t="s">
        <v>84</v>
      </c>
      <c r="Y14" s="4" t="s">
        <v>85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28</v>
      </c>
      <c r="E15" s="4" t="s">
        <v>87</v>
      </c>
      <c r="F15" s="6">
        <v>44990</v>
      </c>
      <c r="G15" s="6">
        <v>44991</v>
      </c>
      <c r="H15" s="4">
        <v>1</v>
      </c>
      <c r="I15" s="4">
        <v>1</v>
      </c>
      <c r="J15" s="4">
        <v>1</v>
      </c>
      <c r="K15" s="4" t="s">
        <v>30</v>
      </c>
      <c r="L15" s="4">
        <v>764</v>
      </c>
      <c r="M15" s="4">
        <v>764</v>
      </c>
      <c r="N15" s="4" t="s">
        <v>88</v>
      </c>
      <c r="O15" s="4" t="s">
        <v>32</v>
      </c>
      <c r="P15" s="4" t="s">
        <v>33</v>
      </c>
      <c r="Q15" s="4">
        <v>0</v>
      </c>
      <c r="R15" s="7">
        <v>44990</v>
      </c>
      <c r="S15" s="6">
        <v>45006</v>
      </c>
      <c r="T15" s="4" t="s">
        <v>34</v>
      </c>
      <c r="U15" s="4">
        <v>764</v>
      </c>
      <c r="V15" s="4">
        <v>0</v>
      </c>
      <c r="W15" s="4">
        <v>0</v>
      </c>
      <c r="X15" s="4" t="s">
        <v>89</v>
      </c>
      <c r="Y15" s="4" t="s">
        <v>90</v>
      </c>
    </row>
    <row r="16" s="4" customFormat="1" spans="1:25">
      <c r="A16" s="4" t="s">
        <v>91</v>
      </c>
      <c r="B16" s="4" t="s">
        <v>26</v>
      </c>
      <c r="C16" s="4" t="s">
        <v>27</v>
      </c>
      <c r="D16" s="4" t="s">
        <v>92</v>
      </c>
      <c r="E16" s="4" t="s">
        <v>93</v>
      </c>
      <c r="F16" s="6">
        <v>44990</v>
      </c>
      <c r="G16" s="6">
        <v>44991</v>
      </c>
      <c r="H16" s="4">
        <v>1</v>
      </c>
      <c r="I16" s="4">
        <v>1</v>
      </c>
      <c r="J16" s="4">
        <v>1</v>
      </c>
      <c r="K16" s="4" t="s">
        <v>30</v>
      </c>
      <c r="L16" s="4">
        <v>228</v>
      </c>
      <c r="M16" s="4">
        <v>228</v>
      </c>
      <c r="N16" s="4" t="s">
        <v>94</v>
      </c>
      <c r="O16" s="4" t="s">
        <v>32</v>
      </c>
      <c r="P16" s="4" t="s">
        <v>33</v>
      </c>
      <c r="Q16" s="4">
        <v>0</v>
      </c>
      <c r="R16" s="7">
        <v>44990</v>
      </c>
      <c r="S16" s="6">
        <v>45006</v>
      </c>
      <c r="T16" s="4" t="s">
        <v>34</v>
      </c>
      <c r="U16" s="4">
        <v>228</v>
      </c>
      <c r="V16" s="4">
        <v>0</v>
      </c>
      <c r="W16" s="4">
        <v>0</v>
      </c>
      <c r="X16" s="4" t="s">
        <v>95</v>
      </c>
      <c r="Y16" s="4" t="s">
        <v>96</v>
      </c>
    </row>
    <row r="17" s="4" customFormat="1" spans="1:25">
      <c r="A17" s="4" t="s">
        <v>97</v>
      </c>
      <c r="B17" s="4" t="s">
        <v>26</v>
      </c>
      <c r="C17" s="4" t="s">
        <v>27</v>
      </c>
      <c r="D17" s="4" t="s">
        <v>98</v>
      </c>
      <c r="E17" s="4" t="s">
        <v>99</v>
      </c>
      <c r="F17" s="6">
        <v>44990</v>
      </c>
      <c r="G17" s="6">
        <v>44991</v>
      </c>
      <c r="H17" s="4">
        <v>1</v>
      </c>
      <c r="I17" s="4">
        <v>1</v>
      </c>
      <c r="J17" s="4">
        <v>1</v>
      </c>
      <c r="K17" s="4" t="s">
        <v>30</v>
      </c>
      <c r="L17" s="4">
        <v>703</v>
      </c>
      <c r="M17" s="4">
        <v>703</v>
      </c>
      <c r="N17" s="4" t="s">
        <v>100</v>
      </c>
      <c r="O17" s="4" t="s">
        <v>32</v>
      </c>
      <c r="P17" s="4" t="s">
        <v>33</v>
      </c>
      <c r="Q17" s="4">
        <v>0</v>
      </c>
      <c r="R17" s="7">
        <v>44990</v>
      </c>
      <c r="S17" s="6">
        <v>45006</v>
      </c>
      <c r="T17" s="4" t="s">
        <v>34</v>
      </c>
      <c r="U17" s="4">
        <v>703</v>
      </c>
      <c r="V17" s="4">
        <v>0</v>
      </c>
      <c r="W17" s="4">
        <v>0</v>
      </c>
      <c r="X17" s="4" t="s">
        <v>101</v>
      </c>
      <c r="Y17" s="4" t="s">
        <v>102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44990</v>
      </c>
      <c r="G18" s="6">
        <v>44991</v>
      </c>
      <c r="H18" s="4">
        <v>1</v>
      </c>
      <c r="I18" s="4">
        <v>1</v>
      </c>
      <c r="J18" s="4">
        <v>1</v>
      </c>
      <c r="K18" s="4" t="s">
        <v>30</v>
      </c>
      <c r="L18" s="4">
        <v>233</v>
      </c>
      <c r="M18" s="4">
        <v>233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44990</v>
      </c>
      <c r="S18" s="6">
        <v>45006</v>
      </c>
      <c r="T18" s="4" t="s">
        <v>34</v>
      </c>
      <c r="U18" s="4">
        <v>233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44990</v>
      </c>
      <c r="G19" s="6">
        <v>44991</v>
      </c>
      <c r="H19" s="4">
        <v>1</v>
      </c>
      <c r="I19" s="4">
        <v>1</v>
      </c>
      <c r="J19" s="4">
        <v>1</v>
      </c>
      <c r="K19" s="4" t="s">
        <v>30</v>
      </c>
      <c r="L19" s="4">
        <v>252</v>
      </c>
      <c r="M19" s="4">
        <v>252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44990</v>
      </c>
      <c r="S19" s="6">
        <v>45006</v>
      </c>
      <c r="T19" s="4" t="s">
        <v>34</v>
      </c>
      <c r="U19" s="4">
        <v>252</v>
      </c>
      <c r="V19" s="4">
        <v>0</v>
      </c>
      <c r="W19" s="4">
        <v>0</v>
      </c>
      <c r="X19" s="4" t="s">
        <v>113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117</v>
      </c>
      <c r="F20" s="6">
        <v>44990</v>
      </c>
      <c r="G20" s="6">
        <v>44991</v>
      </c>
      <c r="H20" s="4">
        <v>1</v>
      </c>
      <c r="I20" s="4">
        <v>1</v>
      </c>
      <c r="J20" s="4">
        <v>1</v>
      </c>
      <c r="K20" s="4" t="s">
        <v>30</v>
      </c>
      <c r="L20" s="4">
        <v>87</v>
      </c>
      <c r="M20" s="4">
        <v>87</v>
      </c>
      <c r="N20" s="4" t="s">
        <v>118</v>
      </c>
      <c r="O20" s="4" t="s">
        <v>32</v>
      </c>
      <c r="P20" s="4" t="s">
        <v>33</v>
      </c>
      <c r="Q20" s="4">
        <v>0</v>
      </c>
      <c r="R20" s="7">
        <v>44990</v>
      </c>
      <c r="S20" s="6">
        <v>45006</v>
      </c>
      <c r="T20" s="4" t="s">
        <v>34</v>
      </c>
      <c r="U20" s="4">
        <v>87</v>
      </c>
      <c r="V20" s="4">
        <v>0</v>
      </c>
      <c r="W20" s="4">
        <v>0</v>
      </c>
      <c r="X20" s="4" t="s">
        <v>119</v>
      </c>
      <c r="Y20" s="4" t="s">
        <v>120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5"/>
  <sheetViews>
    <sheetView tabSelected="1" workbookViewId="0">
      <selection activeCell="A24" sqref="A24:A25"/>
    </sheetView>
  </sheetViews>
  <sheetFormatPr defaultColWidth="9" defaultRowHeight="13.5"/>
  <cols>
    <col min="1" max="1" width="12.625" style="4"/>
    <col min="2" max="3" width="9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121</v>
      </c>
    </row>
    <row r="2" s="4" customFormat="1" spans="1:9">
      <c r="A2" s="5">
        <v>999222692972318</v>
      </c>
      <c r="B2" s="6">
        <v>44990</v>
      </c>
      <c r="C2" s="6">
        <v>44991</v>
      </c>
      <c r="D2" s="4">
        <v>642</v>
      </c>
      <c r="E2" s="4" t="str">
        <f>VLOOKUP(A2,HOP!A:L,12,0)</f>
        <v>642.00</v>
      </c>
      <c r="F2" s="4" t="str">
        <f>VLOOKUP(A2,HOP!A:C,3,0)</f>
        <v>3027138</v>
      </c>
      <c r="G2" s="4">
        <f>D2-E2</f>
        <v>0</v>
      </c>
      <c r="H2" s="4" t="str">
        <f>$H$1&amp;F2</f>
        <v>，3027138</v>
      </c>
      <c r="I2" s="4" t="str">
        <f>VLOOKUP(A2,HOP!A:U,21,0)</f>
        <v>直连</v>
      </c>
    </row>
    <row r="3" s="4" customFormat="1" spans="1:9">
      <c r="A3" s="5">
        <v>999222910557800</v>
      </c>
      <c r="B3" s="6">
        <v>44990</v>
      </c>
      <c r="C3" s="6">
        <v>44991</v>
      </c>
      <c r="D3" s="4">
        <v>157</v>
      </c>
      <c r="E3" s="4" t="str">
        <f>VLOOKUP(A3,HOP!A:L,12,0)</f>
        <v>157.00</v>
      </c>
      <c r="F3" s="4" t="str">
        <f>VLOOKUP(A3,HOP!A:C,3,0)</f>
        <v>3061838</v>
      </c>
      <c r="G3" s="4">
        <f t="shared" ref="G3:G17" si="0">D3-E3</f>
        <v>0</v>
      </c>
      <c r="H3" s="4" t="str">
        <f t="shared" ref="H3:H17" si="1">$H$1&amp;F3</f>
        <v>，3061838</v>
      </c>
      <c r="I3" s="4" t="str">
        <f>VLOOKUP(A3,HOP!A:U,21,0)</f>
        <v>直连</v>
      </c>
    </row>
    <row r="4" s="4" customFormat="1" spans="1:9">
      <c r="A4" s="5">
        <v>999222960523718</v>
      </c>
      <c r="B4" s="6">
        <v>44989</v>
      </c>
      <c r="C4" s="6">
        <v>44991</v>
      </c>
      <c r="D4" s="4">
        <v>690</v>
      </c>
      <c r="E4" s="4" t="str">
        <f>VLOOKUP(A4,HOP!A:L,12,0)</f>
        <v>690.00</v>
      </c>
      <c r="F4" s="4" t="str">
        <f>VLOOKUP(A4,HOP!A:C,3,0)</f>
        <v>3073509</v>
      </c>
      <c r="G4" s="4">
        <f t="shared" si="0"/>
        <v>0</v>
      </c>
      <c r="H4" s="4" t="str">
        <f t="shared" si="1"/>
        <v>，3073509</v>
      </c>
      <c r="I4" s="4" t="str">
        <f>VLOOKUP(A4,HOP!A:U,21,0)</f>
        <v>直连</v>
      </c>
    </row>
    <row r="5" s="4" customFormat="1" hidden="1" spans="1:9">
      <c r="A5" s="5">
        <v>999222986061181</v>
      </c>
      <c r="B5" s="6">
        <v>44990</v>
      </c>
      <c r="C5" s="6">
        <v>44991</v>
      </c>
      <c r="D5" s="4">
        <v>0</v>
      </c>
      <c r="E5" s="4" t="str">
        <f>VLOOKUP(A5,HOP!A:L,12,0)</f>
        <v>0.00</v>
      </c>
      <c r="F5" s="4" t="str">
        <f>VLOOKUP(A5,HOP!A:C,3,0)</f>
        <v>3081901</v>
      </c>
      <c r="G5" s="4">
        <f t="shared" si="0"/>
        <v>0</v>
      </c>
      <c r="H5" s="4" t="str">
        <f t="shared" si="1"/>
        <v>，3081901</v>
      </c>
      <c r="I5" s="4" t="str">
        <f>VLOOKUP(A5,HOP!A:U,21,0)</f>
        <v>直连</v>
      </c>
    </row>
    <row r="6" s="4" customFormat="1" spans="1:9">
      <c r="A6" s="5">
        <v>999222987223624</v>
      </c>
      <c r="B6" s="6">
        <v>44990</v>
      </c>
      <c r="C6" s="6">
        <v>44991</v>
      </c>
      <c r="D6" s="4">
        <v>283</v>
      </c>
      <c r="E6" s="4" t="str">
        <f>VLOOKUP(A6,HOP!A:L,12,0)</f>
        <v>283.00</v>
      </c>
      <c r="F6" s="4" t="str">
        <f>VLOOKUP(A6,HOP!A:C,3,0)</f>
        <v>3082258</v>
      </c>
      <c r="G6" s="4">
        <f t="shared" si="0"/>
        <v>0</v>
      </c>
      <c r="H6" s="4" t="str">
        <f t="shared" si="1"/>
        <v>，3082258</v>
      </c>
      <c r="I6" s="4" t="str">
        <f>VLOOKUP(A6,HOP!A:U,21,0)</f>
        <v>直连</v>
      </c>
    </row>
    <row r="7" s="4" customFormat="1" spans="1:9">
      <c r="A7" s="5">
        <v>999222987826106</v>
      </c>
      <c r="B7" s="6">
        <v>44990</v>
      </c>
      <c r="C7" s="6">
        <v>44991</v>
      </c>
      <c r="D7" s="4">
        <v>357</v>
      </c>
      <c r="E7" s="4" t="str">
        <f>VLOOKUP(A7,HOP!A:L,12,0)</f>
        <v>357.00</v>
      </c>
      <c r="F7" s="4" t="str">
        <f>VLOOKUP(A7,HOP!A:C,3,0)</f>
        <v>3082482</v>
      </c>
      <c r="G7" s="4">
        <f t="shared" si="0"/>
        <v>0</v>
      </c>
      <c r="H7" s="4" t="str">
        <f t="shared" si="1"/>
        <v>，3082482</v>
      </c>
      <c r="I7" s="4" t="str">
        <f>VLOOKUP(A7,HOP!A:U,21,0)</f>
        <v>直连</v>
      </c>
    </row>
    <row r="8" s="4" customFormat="1" hidden="1" spans="1:9">
      <c r="A8" s="5">
        <v>999222992814528</v>
      </c>
      <c r="B8" s="6">
        <v>44990</v>
      </c>
      <c r="C8" s="6">
        <v>44991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999222997553186</v>
      </c>
      <c r="B9" s="6">
        <v>44990</v>
      </c>
      <c r="C9" s="6">
        <v>44991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999223004579687</v>
      </c>
      <c r="B10" s="6">
        <v>44989</v>
      </c>
      <c r="C10" s="6">
        <v>44991</v>
      </c>
      <c r="D10" s="4">
        <v>975</v>
      </c>
      <c r="E10" s="4" t="str">
        <f>VLOOKUP(A10,HOP!A:L,12,0)</f>
        <v>975.00</v>
      </c>
      <c r="F10" s="4" t="str">
        <f>VLOOKUP(A10,HOP!A:C,3,0)</f>
        <v>3089250</v>
      </c>
      <c r="G10" s="4">
        <f t="shared" si="0"/>
        <v>0</v>
      </c>
      <c r="H10" s="4" t="str">
        <f t="shared" si="1"/>
        <v>，3089250</v>
      </c>
      <c r="I10" s="4" t="str">
        <f>VLOOKUP(A10,HOP!A:U,21,0)</f>
        <v>直连</v>
      </c>
    </row>
    <row r="11" s="4" customFormat="1" spans="1:9">
      <c r="A11" s="5">
        <v>999223013817849</v>
      </c>
      <c r="B11" s="6">
        <v>44990</v>
      </c>
      <c r="C11" s="6">
        <v>44991</v>
      </c>
      <c r="D11" s="4">
        <v>269</v>
      </c>
      <c r="E11" s="4" t="str">
        <f>VLOOKUP(A11,HOP!A:L,12,0)</f>
        <v>269.00</v>
      </c>
      <c r="F11" s="4" t="str">
        <f>VLOOKUP(A11,HOP!A:C,3,0)</f>
        <v>3093368</v>
      </c>
      <c r="G11" s="4">
        <f t="shared" si="0"/>
        <v>0</v>
      </c>
      <c r="H11" s="4" t="str">
        <f t="shared" si="1"/>
        <v>，3093368</v>
      </c>
      <c r="I11" s="4" t="str">
        <f>VLOOKUP(A11,HOP!A:U,21,0)</f>
        <v>直连</v>
      </c>
    </row>
    <row r="12" s="4" customFormat="1" spans="1:9">
      <c r="A12" s="5">
        <v>999223029079213</v>
      </c>
      <c r="B12" s="6">
        <v>44990</v>
      </c>
      <c r="C12" s="6">
        <v>44991</v>
      </c>
      <c r="D12" s="4">
        <v>764</v>
      </c>
      <c r="E12" s="4" t="str">
        <f>VLOOKUP(A12,HOP!A:L,12,0)</f>
        <v>764.00</v>
      </c>
      <c r="F12" s="4" t="str">
        <f>VLOOKUP(A12,HOP!A:C,3,0)</f>
        <v>3094195</v>
      </c>
      <c r="G12" s="4">
        <f t="shared" si="0"/>
        <v>0</v>
      </c>
      <c r="H12" s="4" t="str">
        <f t="shared" si="1"/>
        <v>，3094195</v>
      </c>
      <c r="I12" s="4" t="str">
        <f>VLOOKUP(A12,HOP!A:U,21,0)</f>
        <v>直连</v>
      </c>
    </row>
    <row r="13" s="4" customFormat="1" spans="1:9">
      <c r="A13" s="5">
        <v>999223030184964</v>
      </c>
      <c r="B13" s="6">
        <v>44990</v>
      </c>
      <c r="C13" s="6">
        <v>44991</v>
      </c>
      <c r="D13" s="4">
        <v>228</v>
      </c>
      <c r="E13" s="4" t="str">
        <f>VLOOKUP(A13,HOP!A:L,12,0)</f>
        <v>228.00</v>
      </c>
      <c r="F13" s="4" t="str">
        <f>VLOOKUP(A13,HOP!A:C,3,0)</f>
        <v>3094528</v>
      </c>
      <c r="G13" s="4">
        <f t="shared" si="0"/>
        <v>0</v>
      </c>
      <c r="H13" s="4" t="str">
        <f t="shared" si="1"/>
        <v>，3094528</v>
      </c>
      <c r="I13" s="4" t="str">
        <f>VLOOKUP(A13,HOP!A:U,21,0)</f>
        <v>直连</v>
      </c>
    </row>
    <row r="14" s="4" customFormat="1" spans="1:9">
      <c r="A14" s="5">
        <v>999223031117864</v>
      </c>
      <c r="B14" s="6">
        <v>44990</v>
      </c>
      <c r="C14" s="6">
        <v>44991</v>
      </c>
      <c r="D14" s="4">
        <v>703</v>
      </c>
      <c r="E14" s="4" t="str">
        <f>VLOOKUP(A14,HOP!A:L,12,0)</f>
        <v>703.00</v>
      </c>
      <c r="F14" s="4" t="str">
        <f>VLOOKUP(A14,HOP!A:C,3,0)</f>
        <v>3094813</v>
      </c>
      <c r="G14" s="4">
        <f t="shared" si="0"/>
        <v>0</v>
      </c>
      <c r="H14" s="4" t="str">
        <f t="shared" si="1"/>
        <v>，3094813</v>
      </c>
      <c r="I14" s="4" t="str">
        <f>VLOOKUP(A14,HOP!A:U,21,0)</f>
        <v>直连</v>
      </c>
    </row>
    <row r="15" s="4" customFormat="1" spans="1:9">
      <c r="A15" s="5">
        <v>999223033620019</v>
      </c>
      <c r="B15" s="6">
        <v>44990</v>
      </c>
      <c r="C15" s="6">
        <v>44991</v>
      </c>
      <c r="D15" s="4">
        <v>233</v>
      </c>
      <c r="E15" s="4" t="str">
        <f>VLOOKUP(A15,HOP!A:L,12,0)</f>
        <v>233.00</v>
      </c>
      <c r="F15" s="4" t="str">
        <f>VLOOKUP(A15,HOP!A:C,3,0)</f>
        <v>3095620</v>
      </c>
      <c r="G15" s="4">
        <f t="shared" si="0"/>
        <v>0</v>
      </c>
      <c r="H15" s="4" t="str">
        <f t="shared" si="1"/>
        <v>，3095620</v>
      </c>
      <c r="I15" s="4" t="str">
        <f>VLOOKUP(A15,HOP!A:U,21,0)</f>
        <v>直连</v>
      </c>
    </row>
    <row r="16" s="4" customFormat="1" spans="1:9">
      <c r="A16" s="5">
        <v>999223034338002</v>
      </c>
      <c r="B16" s="6">
        <v>44990</v>
      </c>
      <c r="C16" s="6">
        <v>44991</v>
      </c>
      <c r="D16" s="4">
        <v>252</v>
      </c>
      <c r="E16" s="4" t="str">
        <f>VLOOKUP(A16,HOP!A:L,12,0)</f>
        <v>252.00</v>
      </c>
      <c r="F16" s="4" t="str">
        <f>VLOOKUP(A16,HOP!A:C,3,0)</f>
        <v>3095851</v>
      </c>
      <c r="G16" s="4">
        <f t="shared" si="0"/>
        <v>0</v>
      </c>
      <c r="H16" s="4" t="str">
        <f t="shared" si="1"/>
        <v>，3095851</v>
      </c>
      <c r="I16" s="4" t="str">
        <f>VLOOKUP(A16,HOP!A:U,21,0)</f>
        <v>直连</v>
      </c>
    </row>
    <row r="17" s="4" customFormat="1" spans="1:9">
      <c r="A17" s="5">
        <v>999223035459630</v>
      </c>
      <c r="B17" s="6">
        <v>44990</v>
      </c>
      <c r="C17" s="6">
        <v>44991</v>
      </c>
      <c r="D17" s="4">
        <v>87</v>
      </c>
      <c r="E17" s="4" t="str">
        <f>VLOOKUP(A17,HOP!A:L,12,0)</f>
        <v>87.00</v>
      </c>
      <c r="F17" s="4" t="str">
        <f>VLOOKUP(A17,HOP!A:C,3,0)</f>
        <v>3096221</v>
      </c>
      <c r="G17" s="4">
        <f t="shared" si="0"/>
        <v>0</v>
      </c>
      <c r="H17" s="4" t="str">
        <f t="shared" si="1"/>
        <v>，3096221</v>
      </c>
      <c r="I17" s="4" t="str">
        <f>VLOOKUP(A17,HOP!A:U,21,0)</f>
        <v>直连</v>
      </c>
    </row>
    <row r="19" spans="4:4">
      <c r="D19" s="4">
        <f>SUM(D2:D18)</f>
        <v>5640</v>
      </c>
    </row>
    <row r="21" spans="4:4">
      <c r="D21" s="4" t="s">
        <v>122</v>
      </c>
    </row>
    <row r="24" spans="1:1">
      <c r="A24" s="4" t="s">
        <v>123</v>
      </c>
    </row>
    <row r="25" spans="1:1">
      <c r="A25" s="4" t="s">
        <v>124</v>
      </c>
    </row>
  </sheetData>
  <autoFilter ref="A1:XFD19">
    <filterColumn colId="3">
      <filters blank="1">
        <filter val="690"/>
        <filter val="5640"/>
        <filter val="252"/>
        <filter val="642"/>
        <filter val="233"/>
        <filter val="283"/>
        <filter val="703"/>
        <filter val="764"/>
        <filter val="975"/>
        <filter val="87"/>
        <filter val="157"/>
        <filter val="357"/>
        <filter val="228"/>
        <filter val="26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125</v>
      </c>
      <c r="B1" s="2" t="s">
        <v>126</v>
      </c>
      <c r="C1" s="2" t="s">
        <v>127</v>
      </c>
      <c r="D1" s="2" t="s">
        <v>128</v>
      </c>
      <c r="E1" s="2" t="s">
        <v>13</v>
      </c>
      <c r="F1" s="2" t="s">
        <v>5</v>
      </c>
      <c r="G1" s="2" t="s">
        <v>6</v>
      </c>
      <c r="H1" s="2" t="s">
        <v>129</v>
      </c>
      <c r="I1" s="2" t="s">
        <v>130</v>
      </c>
      <c r="J1" s="2" t="s">
        <v>131</v>
      </c>
      <c r="K1" s="2" t="s">
        <v>132</v>
      </c>
      <c r="L1" s="2" t="s">
        <v>133</v>
      </c>
      <c r="M1" s="2" t="s">
        <v>134</v>
      </c>
      <c r="N1" s="2" t="s">
        <v>135</v>
      </c>
      <c r="O1" s="2" t="s">
        <v>136</v>
      </c>
      <c r="P1" s="2" t="s">
        <v>137</v>
      </c>
      <c r="Q1" s="2" t="s">
        <v>138</v>
      </c>
      <c r="R1" s="2" t="s">
        <v>139</v>
      </c>
      <c r="S1" s="2" t="s">
        <v>140</v>
      </c>
      <c r="T1" s="2" t="s">
        <v>141</v>
      </c>
      <c r="U1" s="2" t="s">
        <v>142</v>
      </c>
      <c r="V1" s="2" t="s">
        <v>143</v>
      </c>
    </row>
    <row r="2" s="1" customFormat="1" spans="1:22">
      <c r="A2" s="3">
        <v>999223035459630</v>
      </c>
      <c r="B2" s="1" t="s">
        <v>144</v>
      </c>
      <c r="C2" s="1" t="s">
        <v>145</v>
      </c>
      <c r="D2" s="1" t="s">
        <v>146</v>
      </c>
      <c r="E2" s="1" t="s">
        <v>118</v>
      </c>
      <c r="F2" s="1" t="s">
        <v>144</v>
      </c>
      <c r="G2" s="1" t="s">
        <v>147</v>
      </c>
      <c r="H2" s="1" t="s">
        <v>148</v>
      </c>
      <c r="I2" s="1" t="s">
        <v>149</v>
      </c>
      <c r="J2" s="1" t="s">
        <v>150</v>
      </c>
      <c r="K2" s="1" t="s">
        <v>149</v>
      </c>
      <c r="L2" s="1" t="s">
        <v>149</v>
      </c>
      <c r="M2" s="1" t="s">
        <v>151</v>
      </c>
      <c r="N2" s="1" t="s">
        <v>151</v>
      </c>
      <c r="O2" s="1" t="s">
        <v>152</v>
      </c>
      <c r="P2" s="1" t="s">
        <v>153</v>
      </c>
      <c r="Q2" s="1" t="s">
        <v>154</v>
      </c>
      <c r="R2" s="1" t="s">
        <v>155</v>
      </c>
      <c r="S2" s="1" t="s">
        <v>156</v>
      </c>
      <c r="T2" s="1" t="s">
        <v>157</v>
      </c>
      <c r="U2" s="1" t="s">
        <v>158</v>
      </c>
      <c r="V2" s="1" t="s">
        <v>159</v>
      </c>
    </row>
    <row r="3" s="1" customFormat="1" spans="1:22">
      <c r="A3" s="3">
        <v>999223034338002</v>
      </c>
      <c r="B3" s="1" t="s">
        <v>144</v>
      </c>
      <c r="C3" s="1" t="s">
        <v>160</v>
      </c>
      <c r="D3" s="1" t="s">
        <v>161</v>
      </c>
      <c r="E3" s="1" t="s">
        <v>112</v>
      </c>
      <c r="F3" s="1" t="s">
        <v>144</v>
      </c>
      <c r="G3" s="1" t="s">
        <v>147</v>
      </c>
      <c r="H3" s="1" t="s">
        <v>148</v>
      </c>
      <c r="I3" s="1" t="s">
        <v>162</v>
      </c>
      <c r="J3" s="1" t="s">
        <v>150</v>
      </c>
      <c r="K3" s="1" t="s">
        <v>162</v>
      </c>
      <c r="L3" s="1" t="s">
        <v>162</v>
      </c>
      <c r="M3" s="1" t="s">
        <v>151</v>
      </c>
      <c r="N3" s="1" t="s">
        <v>151</v>
      </c>
      <c r="O3" s="1" t="s">
        <v>152</v>
      </c>
      <c r="P3" s="1" t="s">
        <v>153</v>
      </c>
      <c r="Q3" s="1" t="s">
        <v>154</v>
      </c>
      <c r="R3" s="1" t="s">
        <v>163</v>
      </c>
      <c r="S3" s="1" t="s">
        <v>156</v>
      </c>
      <c r="T3" s="1" t="s">
        <v>157</v>
      </c>
      <c r="U3" s="1" t="s">
        <v>158</v>
      </c>
      <c r="V3" s="1" t="s">
        <v>159</v>
      </c>
    </row>
    <row r="4" s="1" customFormat="1" spans="1:22">
      <c r="A4" s="3">
        <v>999223033620019</v>
      </c>
      <c r="B4" s="1" t="s">
        <v>144</v>
      </c>
      <c r="C4" s="1" t="s">
        <v>164</v>
      </c>
      <c r="D4" s="1" t="s">
        <v>165</v>
      </c>
      <c r="E4" s="1" t="s">
        <v>106</v>
      </c>
      <c r="F4" s="1" t="s">
        <v>144</v>
      </c>
      <c r="G4" s="1" t="s">
        <v>147</v>
      </c>
      <c r="H4" s="1" t="s">
        <v>148</v>
      </c>
      <c r="I4" s="1" t="s">
        <v>166</v>
      </c>
      <c r="J4" s="1" t="s">
        <v>150</v>
      </c>
      <c r="K4" s="1" t="s">
        <v>166</v>
      </c>
      <c r="L4" s="1" t="s">
        <v>166</v>
      </c>
      <c r="M4" s="1" t="s">
        <v>151</v>
      </c>
      <c r="N4" s="1" t="s">
        <v>151</v>
      </c>
      <c r="O4" s="1" t="s">
        <v>152</v>
      </c>
      <c r="P4" s="1" t="s">
        <v>153</v>
      </c>
      <c r="Q4" s="1" t="s">
        <v>154</v>
      </c>
      <c r="R4" s="1" t="s">
        <v>167</v>
      </c>
      <c r="S4" s="1" t="s">
        <v>156</v>
      </c>
      <c r="T4" s="1" t="s">
        <v>157</v>
      </c>
      <c r="U4" s="1" t="s">
        <v>158</v>
      </c>
      <c r="V4" s="1" t="s">
        <v>159</v>
      </c>
    </row>
    <row r="5" s="1" customFormat="1" spans="1:22">
      <c r="A5" s="3">
        <v>999223031117864</v>
      </c>
      <c r="B5" s="1" t="s">
        <v>144</v>
      </c>
      <c r="C5" s="1" t="s">
        <v>168</v>
      </c>
      <c r="D5" s="1" t="s">
        <v>169</v>
      </c>
      <c r="E5" s="1" t="s">
        <v>100</v>
      </c>
      <c r="F5" s="1" t="s">
        <v>144</v>
      </c>
      <c r="G5" s="1" t="s">
        <v>147</v>
      </c>
      <c r="H5" s="1" t="s">
        <v>148</v>
      </c>
      <c r="I5" s="1" t="s">
        <v>170</v>
      </c>
      <c r="J5" s="1" t="s">
        <v>150</v>
      </c>
      <c r="K5" s="1" t="s">
        <v>170</v>
      </c>
      <c r="L5" s="1" t="s">
        <v>170</v>
      </c>
      <c r="M5" s="1" t="s">
        <v>151</v>
      </c>
      <c r="N5" s="1" t="s">
        <v>151</v>
      </c>
      <c r="O5" s="1" t="s">
        <v>152</v>
      </c>
      <c r="P5" s="1" t="s">
        <v>153</v>
      </c>
      <c r="Q5" s="1" t="s">
        <v>154</v>
      </c>
      <c r="R5" s="1" t="s">
        <v>171</v>
      </c>
      <c r="S5" s="1" t="s">
        <v>156</v>
      </c>
      <c r="T5" s="1" t="s">
        <v>157</v>
      </c>
      <c r="U5" s="1" t="s">
        <v>158</v>
      </c>
      <c r="V5" s="1" t="s">
        <v>159</v>
      </c>
    </row>
    <row r="6" s="1" customFormat="1" spans="1:22">
      <c r="A6" s="3">
        <v>999223030184964</v>
      </c>
      <c r="B6" s="1" t="s">
        <v>144</v>
      </c>
      <c r="C6" s="1" t="s">
        <v>172</v>
      </c>
      <c r="D6" s="1" t="s">
        <v>173</v>
      </c>
      <c r="E6" s="1" t="s">
        <v>94</v>
      </c>
      <c r="F6" s="1" t="s">
        <v>144</v>
      </c>
      <c r="G6" s="1" t="s">
        <v>147</v>
      </c>
      <c r="H6" s="1" t="s">
        <v>148</v>
      </c>
      <c r="I6" s="1" t="s">
        <v>174</v>
      </c>
      <c r="J6" s="1" t="s">
        <v>150</v>
      </c>
      <c r="K6" s="1" t="s">
        <v>174</v>
      </c>
      <c r="L6" s="1" t="s">
        <v>174</v>
      </c>
      <c r="M6" s="1" t="s">
        <v>151</v>
      </c>
      <c r="N6" s="1" t="s">
        <v>151</v>
      </c>
      <c r="O6" s="1" t="s">
        <v>152</v>
      </c>
      <c r="P6" s="1" t="s">
        <v>153</v>
      </c>
      <c r="Q6" s="1" t="s">
        <v>154</v>
      </c>
      <c r="R6" s="1" t="s">
        <v>175</v>
      </c>
      <c r="S6" s="1" t="s">
        <v>156</v>
      </c>
      <c r="T6" s="1" t="s">
        <v>157</v>
      </c>
      <c r="U6" s="1" t="s">
        <v>158</v>
      </c>
      <c r="V6" s="1" t="s">
        <v>159</v>
      </c>
    </row>
    <row r="7" s="1" customFormat="1" spans="1:22">
      <c r="A7" s="3">
        <v>999223029079213</v>
      </c>
      <c r="B7" s="1" t="s">
        <v>144</v>
      </c>
      <c r="C7" s="1" t="s">
        <v>176</v>
      </c>
      <c r="D7" s="1" t="s">
        <v>177</v>
      </c>
      <c r="E7" s="1" t="s">
        <v>178</v>
      </c>
      <c r="F7" s="1" t="s">
        <v>144</v>
      </c>
      <c r="G7" s="1" t="s">
        <v>147</v>
      </c>
      <c r="H7" s="1" t="s">
        <v>148</v>
      </c>
      <c r="I7" s="1" t="s">
        <v>179</v>
      </c>
      <c r="J7" s="1" t="s">
        <v>150</v>
      </c>
      <c r="K7" s="1" t="s">
        <v>179</v>
      </c>
      <c r="L7" s="1" t="s">
        <v>179</v>
      </c>
      <c r="M7" s="1" t="s">
        <v>151</v>
      </c>
      <c r="N7" s="1" t="s">
        <v>151</v>
      </c>
      <c r="O7" s="1" t="s">
        <v>152</v>
      </c>
      <c r="P7" s="1" t="s">
        <v>153</v>
      </c>
      <c r="Q7" s="1" t="s">
        <v>154</v>
      </c>
      <c r="R7" s="1" t="s">
        <v>180</v>
      </c>
      <c r="S7" s="1" t="s">
        <v>156</v>
      </c>
      <c r="T7" s="1" t="s">
        <v>157</v>
      </c>
      <c r="U7" s="1" t="s">
        <v>158</v>
      </c>
      <c r="V7" s="1" t="s">
        <v>159</v>
      </c>
    </row>
    <row r="8" s="1" customFormat="1" spans="1:22">
      <c r="A8" s="3">
        <v>999223013817849</v>
      </c>
      <c r="B8" s="1" t="s">
        <v>181</v>
      </c>
      <c r="C8" s="1" t="s">
        <v>182</v>
      </c>
      <c r="D8" s="1" t="s">
        <v>183</v>
      </c>
      <c r="E8" s="1" t="s">
        <v>83</v>
      </c>
      <c r="F8" s="1" t="s">
        <v>144</v>
      </c>
      <c r="G8" s="1" t="s">
        <v>147</v>
      </c>
      <c r="H8" s="1" t="s">
        <v>148</v>
      </c>
      <c r="I8" s="1" t="s">
        <v>184</v>
      </c>
      <c r="J8" s="1" t="s">
        <v>150</v>
      </c>
      <c r="K8" s="1" t="s">
        <v>184</v>
      </c>
      <c r="L8" s="1" t="s">
        <v>184</v>
      </c>
      <c r="M8" s="1" t="s">
        <v>151</v>
      </c>
      <c r="N8" s="1" t="s">
        <v>151</v>
      </c>
      <c r="O8" s="1" t="s">
        <v>152</v>
      </c>
      <c r="P8" s="1" t="s">
        <v>153</v>
      </c>
      <c r="Q8" s="1" t="s">
        <v>154</v>
      </c>
      <c r="R8" s="1" t="s">
        <v>185</v>
      </c>
      <c r="S8" s="1" t="s">
        <v>156</v>
      </c>
      <c r="T8" s="1" t="s">
        <v>157</v>
      </c>
      <c r="U8" s="1" t="s">
        <v>158</v>
      </c>
      <c r="V8" s="1" t="s">
        <v>159</v>
      </c>
    </row>
    <row r="9" s="1" customFormat="1" spans="1:22">
      <c r="A9" s="3">
        <v>999223004579687</v>
      </c>
      <c r="B9" s="1" t="s">
        <v>181</v>
      </c>
      <c r="C9" s="1" t="s">
        <v>186</v>
      </c>
      <c r="D9" s="1" t="s">
        <v>187</v>
      </c>
      <c r="E9" s="1" t="s">
        <v>77</v>
      </c>
      <c r="F9" s="1" t="s">
        <v>181</v>
      </c>
      <c r="G9" s="1" t="s">
        <v>147</v>
      </c>
      <c r="H9" s="1" t="s">
        <v>148</v>
      </c>
      <c r="I9" s="1" t="s">
        <v>188</v>
      </c>
      <c r="J9" s="1" t="s">
        <v>150</v>
      </c>
      <c r="K9" s="1" t="s">
        <v>188</v>
      </c>
      <c r="L9" s="1" t="s">
        <v>188</v>
      </c>
      <c r="M9" s="1" t="s">
        <v>151</v>
      </c>
      <c r="N9" s="1" t="s">
        <v>151</v>
      </c>
      <c r="O9" s="1" t="s">
        <v>152</v>
      </c>
      <c r="P9" s="1" t="s">
        <v>153</v>
      </c>
      <c r="Q9" s="1" t="s">
        <v>154</v>
      </c>
      <c r="R9" s="1" t="s">
        <v>189</v>
      </c>
      <c r="S9" s="1" t="s">
        <v>156</v>
      </c>
      <c r="T9" s="1" t="s">
        <v>157</v>
      </c>
      <c r="U9" s="1" t="s">
        <v>158</v>
      </c>
      <c r="V9" s="1" t="s">
        <v>159</v>
      </c>
    </row>
    <row r="10" s="1" customFormat="1" spans="1:22">
      <c r="A10" s="3">
        <v>999222987826106</v>
      </c>
      <c r="B10" s="1" t="s">
        <v>190</v>
      </c>
      <c r="C10" s="1" t="s">
        <v>191</v>
      </c>
      <c r="D10" s="1" t="s">
        <v>192</v>
      </c>
      <c r="E10" s="1" t="s">
        <v>64</v>
      </c>
      <c r="F10" s="1" t="s">
        <v>144</v>
      </c>
      <c r="G10" s="1" t="s">
        <v>147</v>
      </c>
      <c r="H10" s="1" t="s">
        <v>148</v>
      </c>
      <c r="I10" s="1" t="s">
        <v>193</v>
      </c>
      <c r="J10" s="1" t="s">
        <v>150</v>
      </c>
      <c r="K10" s="1" t="s">
        <v>193</v>
      </c>
      <c r="L10" s="1" t="s">
        <v>193</v>
      </c>
      <c r="M10" s="1" t="s">
        <v>151</v>
      </c>
      <c r="N10" s="1" t="s">
        <v>151</v>
      </c>
      <c r="O10" s="1" t="s">
        <v>152</v>
      </c>
      <c r="P10" s="1" t="s">
        <v>153</v>
      </c>
      <c r="Q10" s="1" t="s">
        <v>154</v>
      </c>
      <c r="R10" s="1" t="s">
        <v>194</v>
      </c>
      <c r="S10" s="1" t="s">
        <v>156</v>
      </c>
      <c r="T10" s="1" t="s">
        <v>157</v>
      </c>
      <c r="U10" s="1" t="s">
        <v>158</v>
      </c>
      <c r="V10" s="1" t="s">
        <v>159</v>
      </c>
    </row>
    <row r="11" s="1" customFormat="1" spans="1:22">
      <c r="A11" s="3">
        <v>999222987223624</v>
      </c>
      <c r="B11" s="1" t="s">
        <v>190</v>
      </c>
      <c r="C11" s="1" t="s">
        <v>195</v>
      </c>
      <c r="D11" s="1" t="s">
        <v>196</v>
      </c>
      <c r="E11" s="1" t="s">
        <v>197</v>
      </c>
      <c r="F11" s="1" t="s">
        <v>144</v>
      </c>
      <c r="G11" s="1" t="s">
        <v>147</v>
      </c>
      <c r="H11" s="1" t="s">
        <v>148</v>
      </c>
      <c r="I11" s="1" t="s">
        <v>198</v>
      </c>
      <c r="J11" s="1" t="s">
        <v>150</v>
      </c>
      <c r="K11" s="1" t="s">
        <v>198</v>
      </c>
      <c r="L11" s="1" t="s">
        <v>198</v>
      </c>
      <c r="M11" s="1" t="s">
        <v>151</v>
      </c>
      <c r="N11" s="1" t="s">
        <v>151</v>
      </c>
      <c r="O11" s="1" t="s">
        <v>152</v>
      </c>
      <c r="P11" s="1" t="s">
        <v>153</v>
      </c>
      <c r="Q11" s="1" t="s">
        <v>154</v>
      </c>
      <c r="R11" s="1" t="s">
        <v>199</v>
      </c>
      <c r="S11" s="1" t="s">
        <v>156</v>
      </c>
      <c r="T11" s="1" t="s">
        <v>157</v>
      </c>
      <c r="U11" s="1" t="s">
        <v>158</v>
      </c>
      <c r="V11" s="1" t="s">
        <v>159</v>
      </c>
    </row>
    <row r="12" s="1" customFormat="1" spans="1:22">
      <c r="A12" s="3">
        <v>999222986061181</v>
      </c>
      <c r="B12" s="1" t="s">
        <v>190</v>
      </c>
      <c r="C12" s="1" t="s">
        <v>200</v>
      </c>
      <c r="D12" s="1" t="s">
        <v>187</v>
      </c>
      <c r="E12" s="1" t="s">
        <v>52</v>
      </c>
      <c r="F12" s="1" t="s">
        <v>144</v>
      </c>
      <c r="G12" s="1" t="s">
        <v>147</v>
      </c>
      <c r="H12" s="1" t="s">
        <v>148</v>
      </c>
      <c r="I12" s="1" t="s">
        <v>152</v>
      </c>
      <c r="J12" s="1" t="s">
        <v>150</v>
      </c>
      <c r="K12" s="1" t="s">
        <v>152</v>
      </c>
      <c r="L12" s="1" t="s">
        <v>152</v>
      </c>
      <c r="M12" s="1" t="s">
        <v>151</v>
      </c>
      <c r="N12" s="1" t="s">
        <v>151</v>
      </c>
      <c r="O12" s="1" t="s">
        <v>152</v>
      </c>
      <c r="P12" s="1" t="s">
        <v>153</v>
      </c>
      <c r="Q12" s="1" t="s">
        <v>154</v>
      </c>
      <c r="R12" s="1" t="s">
        <v>201</v>
      </c>
      <c r="S12" s="1" t="s">
        <v>156</v>
      </c>
      <c r="T12" s="1" t="s">
        <v>157</v>
      </c>
      <c r="U12" s="1" t="s">
        <v>158</v>
      </c>
      <c r="V12" s="1" t="s">
        <v>159</v>
      </c>
    </row>
    <row r="13" s="1" customFormat="1" spans="1:22">
      <c r="A13" s="3">
        <v>999222960523718</v>
      </c>
      <c r="B13" s="1" t="s">
        <v>202</v>
      </c>
      <c r="C13" s="1" t="s">
        <v>203</v>
      </c>
      <c r="D13" s="1" t="s">
        <v>204</v>
      </c>
      <c r="E13" s="1" t="s">
        <v>46</v>
      </c>
      <c r="F13" s="1" t="s">
        <v>181</v>
      </c>
      <c r="G13" s="1" t="s">
        <v>147</v>
      </c>
      <c r="H13" s="1" t="s">
        <v>148</v>
      </c>
      <c r="I13" s="1" t="s">
        <v>205</v>
      </c>
      <c r="J13" s="1" t="s">
        <v>150</v>
      </c>
      <c r="K13" s="1" t="s">
        <v>205</v>
      </c>
      <c r="L13" s="1" t="s">
        <v>205</v>
      </c>
      <c r="M13" s="1" t="s">
        <v>151</v>
      </c>
      <c r="N13" s="1" t="s">
        <v>151</v>
      </c>
      <c r="O13" s="1" t="s">
        <v>152</v>
      </c>
      <c r="P13" s="1" t="s">
        <v>153</v>
      </c>
      <c r="Q13" s="1" t="s">
        <v>154</v>
      </c>
      <c r="R13" s="1" t="s">
        <v>206</v>
      </c>
      <c r="S13" s="1" t="s">
        <v>156</v>
      </c>
      <c r="T13" s="1" t="s">
        <v>157</v>
      </c>
      <c r="U13" s="1" t="s">
        <v>158</v>
      </c>
      <c r="V13" s="1" t="s">
        <v>159</v>
      </c>
    </row>
    <row r="14" s="1" customFormat="1" spans="1:22">
      <c r="A14" s="3">
        <v>999222910557800</v>
      </c>
      <c r="B14" s="1" t="s">
        <v>207</v>
      </c>
      <c r="C14" s="1" t="s">
        <v>208</v>
      </c>
      <c r="D14" s="1" t="s">
        <v>209</v>
      </c>
      <c r="E14" s="1" t="s">
        <v>40</v>
      </c>
      <c r="F14" s="1" t="s">
        <v>144</v>
      </c>
      <c r="G14" s="1" t="s">
        <v>147</v>
      </c>
      <c r="H14" s="1" t="s">
        <v>148</v>
      </c>
      <c r="I14" s="1" t="s">
        <v>210</v>
      </c>
      <c r="J14" s="1" t="s">
        <v>150</v>
      </c>
      <c r="K14" s="1" t="s">
        <v>210</v>
      </c>
      <c r="L14" s="1" t="s">
        <v>210</v>
      </c>
      <c r="M14" s="1" t="s">
        <v>151</v>
      </c>
      <c r="N14" s="1" t="s">
        <v>151</v>
      </c>
      <c r="O14" s="1" t="s">
        <v>152</v>
      </c>
      <c r="P14" s="1" t="s">
        <v>153</v>
      </c>
      <c r="Q14" s="1" t="s">
        <v>154</v>
      </c>
      <c r="R14" s="1" t="s">
        <v>211</v>
      </c>
      <c r="S14" s="1" t="s">
        <v>156</v>
      </c>
      <c r="T14" s="1" t="s">
        <v>157</v>
      </c>
      <c r="U14" s="1" t="s">
        <v>158</v>
      </c>
      <c r="V14" s="1" t="s">
        <v>159</v>
      </c>
    </row>
    <row r="15" s="1" customFormat="1" spans="1:22">
      <c r="A15" s="3">
        <v>999222692972318</v>
      </c>
      <c r="B15" s="1" t="s">
        <v>212</v>
      </c>
      <c r="C15" s="1" t="s">
        <v>213</v>
      </c>
      <c r="D15" s="1" t="s">
        <v>177</v>
      </c>
      <c r="E15" s="1" t="s">
        <v>214</v>
      </c>
      <c r="F15" s="1" t="s">
        <v>144</v>
      </c>
      <c r="G15" s="1" t="s">
        <v>147</v>
      </c>
      <c r="H15" s="1" t="s">
        <v>148</v>
      </c>
      <c r="I15" s="1" t="s">
        <v>215</v>
      </c>
      <c r="J15" s="1" t="s">
        <v>150</v>
      </c>
      <c r="K15" s="1" t="s">
        <v>215</v>
      </c>
      <c r="L15" s="1" t="s">
        <v>215</v>
      </c>
      <c r="M15" s="1" t="s">
        <v>151</v>
      </c>
      <c r="N15" s="1" t="s">
        <v>151</v>
      </c>
      <c r="O15" s="1" t="s">
        <v>152</v>
      </c>
      <c r="P15" s="1" t="s">
        <v>153</v>
      </c>
      <c r="Q15" s="1" t="s">
        <v>154</v>
      </c>
      <c r="R15" s="1" t="s">
        <v>216</v>
      </c>
      <c r="S15" s="1" t="s">
        <v>156</v>
      </c>
      <c r="T15" s="1" t="s">
        <v>157</v>
      </c>
      <c r="U15" s="1" t="s">
        <v>158</v>
      </c>
      <c r="V15" s="1" t="s">
        <v>159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2023-03-21T01:16:12Z</dcterms:created>
  <dcterms:modified xsi:type="dcterms:W3CDTF">2023-03-21T01:25:07Z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35150DD3555D49D3B0A624F3A935F7F0</vt:lpwstr>
  </property>
  <property fmtid="{D5CDD505-2E9C-101B-9397-08002B2CF9AE}" pid="3" name="KSOProductBuildVer">
    <vt:lpwstr>2052-11.1.0.13703</vt:lpwstr>
  </property>
</Properties>
</file>