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<sst xmlns="http://schemas.openxmlformats.org/spreadsheetml/2006/main" count="238" uniqueCount="125">
  <si>
    <t>去哪儿网酒店预付对账单</t>
  </si>
  <si>
    <t>供应商名称：</t>
  </si>
  <si>
    <t>汇趣住</t>
  </si>
  <si>
    <t>结算周期：</t>
  </si>
  <si>
    <t>2023-03-20至2023-03-21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</si>
  <si>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</si>
  <si>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</si>
  <si>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</si>
  <si>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</si>
  <si>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</si>
  <si>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</si>
  <si>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</si>
  <si>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</si>
  <si>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</si>
  <si>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</si>
  <si>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</si>
  <si>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</si>
  <si>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</si>
  <si>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</si>
  <si>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</si>
  <si>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¥461.00</t>
  </si>
  <si>
    <t>¥71.00</t>
  </si>
  <si>
    <t>¥390.00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</si>
  <si>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</si>
  <si>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</si>
  <si>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</si>
  <si>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</si>
  <si>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</si>
  <si>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</si>
  <si>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</si>
  <si>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</si>
  <si>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</si>
  <si>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</si>
  <si>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</si>
  <si>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</si>
  <si>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</si>
  <si>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</si>
  <si>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</si>
  <si>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</si>
  <si>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</si>
  <si>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</si>
  <si>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</si>
  <si>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</si>
  <si>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</si>
  <si>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</si>
  <si>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</si>
  <si>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</si>
  <si>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</si>
  <si>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</si>
  <si>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</si>
  <si>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</si>
  <si>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</si>
  <si>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</si>
  <si>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</si>
  <si>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</si>
  <si>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</si>
  <si>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</si>
  <si>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</si>
  <si>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</si>
  <si>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</si>
  <si>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</si>
  <si>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</si>
  <si>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</si>
  <si>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</si>
  <si>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</si>
  <si>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</si>
  <si>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</si>
  <si>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</si>
  <si>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</si>
  <si>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</si>
  <si>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103303208874</t>
  </si>
  <si>
    <t>酒店预付</t>
  </si>
  <si>
    <t>否</t>
  </si>
  <si>
    <t>普通</t>
  </si>
  <si>
    <t>482335799</t>
  </si>
  <si>
    <t>海友酒店(北京上地西二旗店)</t>
  </si>
  <si>
    <t>1639468</t>
  </si>
  <si>
    <t>冷波</t>
  </si>
  <si>
    <t>2023-03-16</t>
  </si>
  <si>
    <t>2023-03-20</t>
  </si>
  <si>
    <t>2023-03-21</t>
  </si>
  <si>
    <t>零压高级大床房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</si>
  <si>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</si>
  <si>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</si>
  <si>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</si>
  <si>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</si>
  <si>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</si>
  <si>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</si>
  <si>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</si>
  <si>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</si>
  <si>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</si>
  <si>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</si>
  <si>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</si>
  <si>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</si>
  <si>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A230322110153481</t>
  </si>
  <si>
    <r>
      <t>总计：</t>
    </r>
    <r>
      <rPr>
        <sz val="10"/>
        <rFont val="Arial"/>
        <charset val="134"/>
      </rPr>
      <t>390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</si>
  <si>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</si>
  <si>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</si>
  <si>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</si>
  <si>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</si>
  <si>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</si>
  <si>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</si>
  <si>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</si>
  <si>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</si>
  <si>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</si>
  <si>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</si>
  <si>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</si>
  <si>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</si>
  <si>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</si>
  <si>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</si>
  <si>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</si>
  <si>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</si>
  <si>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</si>
  <si>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</si>
  <si>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3141343</t>
  </si>
  <si>
    <t>--</t>
  </si>
  <si>
    <t>390.00</t>
  </si>
  <si>
    <t>RMB</t>
  </si>
  <si>
    <t>0</t>
  </si>
  <si>
    <t>0.00</t>
  </si>
  <si>
    <t>汇趣住国内直连</t>
  </si>
  <si>
    <t>01.011247</t>
  </si>
  <si>
    <t>2023-03-16 11:15:11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</si>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</sst>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9" t="s">
        <v>19</v>
      </c>
      <c r="K5" s="9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1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9" t="s">
        <v>19</v>
      </c>
      <c r="K8" s="9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 t="s">
        <v>30</v>
      </c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0" t="s">
        <v>61</v>
      </c>
      <c r="Y1" s="10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7" t="s">
        <v>70</v>
      </c>
      <c r="B2" s="7"/>
      <c r="C2" s="7" t="s">
        <v>71</v>
      </c>
      <c r="D2" s="7" t="s">
        <v>72</v>
      </c>
      <c r="E2" s="7" t="s">
        <v>73</v>
      </c>
      <c r="F2" s="7" t="s">
        <v>72</v>
      </c>
      <c r="G2" s="7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1</v>
      </c>
      <c r="N2" s="8" t="s">
        <v>78</v>
      </c>
      <c r="O2" s="8" t="s">
        <v>79</v>
      </c>
      <c r="P2" s="8" t="s">
        <v>80</v>
      </c>
      <c r="Q2" s="8"/>
      <c r="R2" s="12" t="s">
        <v>20</v>
      </c>
      <c r="S2" s="13" t="s">
        <v>19</v>
      </c>
      <c r="T2" s="8"/>
      <c r="U2" s="12" t="s">
        <v>19</v>
      </c>
      <c r="V2" s="12" t="s">
        <v>20</v>
      </c>
      <c r="W2" s="13" t="s">
        <v>21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1" t="s">
        <v>83</v>
      </c>
      <c r="B3" s="11"/>
      <c r="C3" s="11" t="s">
        <v>84</v>
      </c>
      <c r="D3" s="11"/>
      <c r="E3" s="11"/>
      <c r="F3" s="11"/>
      <c r="G3" s="11" t="s">
        <v>84</v>
      </c>
      <c r="H3" s="11" t="s">
        <v>84</v>
      </c>
      <c r="I3" s="11" t="s">
        <v>84</v>
      </c>
      <c r="J3" s="11" t="s">
        <v>84</v>
      </c>
      <c r="K3" s="11" t="s">
        <v>84</v>
      </c>
      <c r="L3" s="11" t="s">
        <v>84</v>
      </c>
      <c r="M3" s="11" t="s">
        <v>84</v>
      </c>
      <c r="N3" s="11" t="s">
        <v>84</v>
      </c>
      <c r="O3" s="11" t="s">
        <v>84</v>
      </c>
      <c r="P3" s="11" t="s">
        <v>84</v>
      </c>
      <c r="Q3" s="11"/>
      <c r="R3" s="14" t="s">
        <v>20</v>
      </c>
      <c r="S3" s="14" t="s">
        <v>19</v>
      </c>
      <c r="T3" s="11" t="s">
        <v>84</v>
      </c>
      <c r="U3" s="14"/>
      <c r="V3" s="14" t="s">
        <v>20</v>
      </c>
      <c r="W3" s="14" t="s">
        <v>21</v>
      </c>
      <c r="X3" s="14"/>
      <c r="Y3" s="14"/>
      <c r="Z3" s="14"/>
      <c r="AA3" s="11"/>
      <c r="AB3" s="14"/>
      <c r="AC3" s="11"/>
      <c r="AD3" s="11" t="s">
        <v>84</v>
      </c>
      <c r="AE3" s="11"/>
      <c r="AF3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10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5" t="s">
        <v>18</v>
      </c>
      <c r="H1" s="6" t="s">
        <v>93</v>
      </c>
    </row>
    <row r="2" ht="14.25" customHeight="1" spans="1:9">
      <c r="A2" s="7" t="s">
        <v>70</v>
      </c>
      <c r="B2" s="8" t="s">
        <v>79</v>
      </c>
      <c r="C2" s="8" t="s">
        <v>80</v>
      </c>
      <c r="D2" s="3">
        <v>390</v>
      </c>
      <c r="E2" t="str">
        <f>VLOOKUP(A2,HOP!A:L,12,0)</f>
        <v>390.00</v>
      </c>
      <c r="F2" t="str">
        <f>VLOOKUP(A2,HOP!A:C,3,0)</f>
        <v>3141343</v>
      </c>
      <c r="G2">
        <f>D2-E2</f>
        <v>0</v>
      </c>
      <c r="H2" t="str">
        <f>$H$1&amp;F2</f>
        <v>，3141343</v>
      </c>
      <c r="I2" t="str">
        <f>VLOOKUP(A2,HOP!A:U,21,0)</f>
        <v>直连</v>
      </c>
    </row>
    <row r="5" ht="14.25" spans="4:4">
      <c r="D5" s="9" t="s">
        <v>22</v>
      </c>
    </row>
    <row r="9" spans="1:1">
      <c r="A9" t="s">
        <v>94</v>
      </c>
    </row>
    <row r="10" spans="1:1">
      <c r="A10" s="6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1" sqref="A$1:A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2023-03-22T03:02:55Z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C6FF3211111143F5BF9A2B40BCC20260</vt:lpwstr>
  </property>
</Properties>
</file>