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<sst xmlns="http://schemas.openxmlformats.org/spreadsheetml/2006/main" count="553" uniqueCount="231">
  <si>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</si>
  <si>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</si>
  <si>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</si>
  <si>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</si>
  <si>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</si>
  <si>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</si>
  <si>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</si>
  <si>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</si>
  <si>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</si>
  <si>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</si>
  <si>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</si>
  <si>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</si>
  <si>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</si>
  <si>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</si>
  <si>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</si>
  <si>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</si>
  <si>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</si>
  <si>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</si>
  <si>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</si>
  <si>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</si>
  <si>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</si>
  <si>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</si>
  <si>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</si>
  <si>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</si>
  <si>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</si>
  <si>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999222625696687	</t>
  </si>
  <si>
    <t>Ctrip</t>
  </si>
  <si>
    <t>正常</t>
  </si>
  <si>
    <t>[香港]香港米易商务宾馆(M Easy Hotel)(670116)</t>
  </si>
  <si>
    <t>双床房&lt;特惠专享&gt;&lt;双人入住&gt;&lt;无早&gt;</t>
  </si>
  <si>
    <t>CNY</t>
  </si>
  <si>
    <t>DU/BINGJIE</t>
  </si>
  <si>
    <t>CA363230322CNY</t>
  </si>
  <si>
    <t>未提现</t>
  </si>
  <si>
    <t>携程开票</t>
  </si>
  <si>
    <t xml:space="preserve">3018257	</t>
  </si>
  <si>
    <t xml:space="preserve">	</t>
  </si>
  <si>
    <t xml:space="preserve">999222874943760	</t>
  </si>
  <si>
    <t>[香港]香港百利酒店(Burlington Hotel)(81148704)</t>
  </si>
  <si>
    <t>标准大床房&lt;双人入住&gt;&lt;内宾&gt;&lt;预付&gt;&lt;无早&gt;</t>
  </si>
  <si>
    <t>TAN/YADONG</t>
  </si>
  <si>
    <t xml:space="preserve">3056215	</t>
  </si>
  <si>
    <t xml:space="preserve">MTN-4908936669396736453	</t>
  </si>
  <si>
    <t xml:space="preserve">999222941766368	</t>
  </si>
  <si>
    <t>[梅州]梅州麓湖山酒店(67856423)</t>
  </si>
  <si>
    <t>标准双床房&lt;双人入住&gt;&lt;升级特惠&gt;&lt;双早&gt;&lt;新高价值日历房套餐&gt;&lt;新酒店礼盒&gt;</t>
  </si>
  <si>
    <t>陈子豪</t>
  </si>
  <si>
    <t xml:space="preserve">2073353	</t>
  </si>
  <si>
    <t xml:space="preserve">999222945751172	</t>
  </si>
  <si>
    <t>[梅州]梅州白天鹅迎宾馆(100697959)</t>
  </si>
  <si>
    <t>商务城景大床房&lt;特惠专享&gt;&lt;双人入住&gt;&lt;日历房套餐高价值&gt;&lt;双早&gt;&lt;新酒店礼盒&gt;</t>
  </si>
  <si>
    <t>罗超,陈惠莲,陈瑞峰</t>
  </si>
  <si>
    <t xml:space="preserve">999223002021457	</t>
  </si>
  <si>
    <t>零压豪华双床房&lt;超值特惠&gt;&lt;双人入住&gt;&lt;双早&gt;&lt;日历房套餐高价值&gt;&lt;新酒店礼盒&gt;</t>
  </si>
  <si>
    <t>陈少真</t>
  </si>
  <si>
    <t xml:space="preserve">999223003455791	</t>
  </si>
  <si>
    <t>[珠海]珠海横琴星乐度露营小镇(67324563)</t>
  </si>
  <si>
    <t>标准双床房&lt;双人入住&gt;&lt;内宾&gt;&lt;预付&gt;&lt;双早&gt;</t>
  </si>
  <si>
    <t>洪曼谊</t>
  </si>
  <si>
    <t xml:space="preserve">3088760	</t>
  </si>
  <si>
    <t>取消</t>
  </si>
  <si>
    <t xml:space="preserve">999223013638942	</t>
  </si>
  <si>
    <t>[香港]香港园景轩(Garden View Hong Kong)(17080981)</t>
  </si>
  <si>
    <t>高级客房&lt;双人入住&gt;&lt;内宾&gt;&lt;预付&gt;&lt;无早&gt;</t>
  </si>
  <si>
    <t>LI/XUEYU</t>
  </si>
  <si>
    <t xml:space="preserve">3093297	</t>
  </si>
  <si>
    <t xml:space="preserve">MTN-4908936786918572485	</t>
  </si>
  <si>
    <t xml:space="preserve">999223027829228	</t>
  </si>
  <si>
    <t>[香港]港青酒店(The Salisbury YMCA of Hong Kong)(25665324)</t>
  </si>
  <si>
    <t>标准房&lt;双人入住&gt;&lt;内宾&gt;&lt;预付&gt;&lt;无早&gt;</t>
  </si>
  <si>
    <t>liu/xun</t>
  </si>
  <si>
    <t xml:space="preserve">3093769	</t>
  </si>
  <si>
    <t xml:space="preserve">999223030950582	</t>
  </si>
  <si>
    <t>叶婷</t>
  </si>
  <si>
    <t xml:space="preserve">999223032374187	</t>
  </si>
  <si>
    <t>商务江景双床房&lt;特惠专享&gt;&lt;双人入住&gt;&lt;日历房套餐高价值&gt;&lt;双早&gt;&lt;新酒店礼盒&gt;</t>
  </si>
  <si>
    <t>梁新璟</t>
  </si>
  <si>
    <t xml:space="preserve">23034935197	</t>
  </si>
  <si>
    <t>商务江景大床房&lt;超值特惠&gt;&lt;双人入住&gt;&lt;日历房套餐高价值&gt;&lt;单早&gt;&lt;新酒店礼盒&gt;</t>
  </si>
  <si>
    <t>彭卫兴</t>
  </si>
  <si>
    <t xml:space="preserve">999223036840101	</t>
  </si>
  <si>
    <t>伍丰</t>
  </si>
  <si>
    <t xml:space="preserve">999223037445861	</t>
  </si>
  <si>
    <t>商务江景大床房&lt;特惠专享&gt;&lt;双人入住&gt;&lt;日历房套餐高价值&gt;&lt;双早&gt;&lt;新酒店礼盒&gt;</t>
  </si>
  <si>
    <t>张钰</t>
  </si>
  <si>
    <t xml:space="preserve">999223037495356	</t>
  </si>
  <si>
    <t>商务城景大床房&lt;超值特惠&gt;&lt;双人入住&gt;&lt;日历房套餐高价值&gt;&lt;单早&gt;&lt;新酒店礼盒&gt;</t>
  </si>
  <si>
    <t xml:space="preserve">999223038736090	</t>
  </si>
  <si>
    <t>豪华双床房&lt;双人入住&gt;&lt;升级特惠&gt;&lt;双早&gt;&lt;新高价值日历房套餐&gt;&lt;新酒店礼盒&gt;</t>
  </si>
  <si>
    <t>陈桂林</t>
  </si>
  <si>
    <t xml:space="preserve">2126209	</t>
  </si>
  <si>
    <t xml:space="preserve">999223038876745	</t>
  </si>
  <si>
    <t>零压豪华大床房&lt;超值特惠&gt;&lt;双人入住&gt;&lt;双早&gt;&lt;日历房套餐高价值&gt;&lt;新酒店礼盒&gt;</t>
  </si>
  <si>
    <t>王四维</t>
  </si>
  <si>
    <t xml:space="preserve">999223039567909	</t>
  </si>
  <si>
    <t>梁文玉</t>
  </si>
  <si>
    <t xml:space="preserve">999223039992194	</t>
  </si>
  <si>
    <t>[香港]香港憙酒店(Xi Hotel)(25827272)</t>
  </si>
  <si>
    <t>豪华特大床房&lt;双人入住&gt;&lt;内宾&gt;&lt;预付&gt;&lt;无早&gt;</t>
  </si>
  <si>
    <t>caoji/caoji</t>
  </si>
  <si>
    <t xml:space="preserve">3098021	</t>
  </si>
  <si>
    <t xml:space="preserve">999223045281636	</t>
  </si>
  <si>
    <t>[香港]香港彩鸿酒店(Travelodge Kowloon)(9852930)</t>
  </si>
  <si>
    <t>尊贵客房&lt;双人入住&gt;&lt;内宾&gt;&lt;预付&gt;&lt;无早&gt;</t>
  </si>
  <si>
    <t>Cui/Xingmei</t>
  </si>
  <si>
    <t xml:space="preserve">3098636	</t>
  </si>
  <si>
    <t xml:space="preserve">9152759076026	</t>
  </si>
  <si>
    <t xml:space="preserve">999223045395271	</t>
  </si>
  <si>
    <t>李伟业</t>
  </si>
  <si>
    <t xml:space="preserve">23046853685	</t>
  </si>
  <si>
    <t>张佳晨</t>
  </si>
  <si>
    <t xml:space="preserve">999223047010240	</t>
  </si>
  <si>
    <t>李欣,陈宇</t>
  </si>
  <si>
    <t xml:space="preserve">999223050504502	</t>
  </si>
  <si>
    <t>LAI/JUNTING</t>
  </si>
  <si>
    <t xml:space="preserve">3100113	</t>
  </si>
  <si>
    <t xml:space="preserve">MTN-4908932410370616773	</t>
  </si>
  <si>
    <t xml:space="preserve">999223051708440	</t>
  </si>
  <si>
    <t>[厦门]厦门国际会议中心酒店（环岛路酒店）(67322689)</t>
  </si>
  <si>
    <t>豪华海景大床房&lt;双人入住&gt;&lt;内宾&gt;&lt;预付&gt;&lt;双早&gt;</t>
  </si>
  <si>
    <t>徐海</t>
  </si>
  <si>
    <t xml:space="preserve">3100499	</t>
  </si>
  <si>
    <t xml:space="preserve">AGODA2023030600277789	</t>
  </si>
  <si>
    <t>，</t>
  </si>
  <si>
    <t>999222941766368</t>
  </si>
  <si>
    <t>202302261513560073</t>
  </si>
  <si>
    <t>999222945751172</t>
  </si>
  <si>
    <t>202302262233290021</t>
  </si>
  <si>
    <t>999223002021457</t>
  </si>
  <si>
    <t>202303032159530071</t>
  </si>
  <si>
    <t>999223030950582</t>
  </si>
  <si>
    <t>202303051139360073</t>
  </si>
  <si>
    <t>999223032374187</t>
  </si>
  <si>
    <t>202303051330430071</t>
  </si>
  <si>
    <t>202303051704290069</t>
  </si>
  <si>
    <t>999223036840101</t>
  </si>
  <si>
    <t>202303051930430069</t>
  </si>
  <si>
    <t>999223037445861</t>
  </si>
  <si>
    <t>202303052018020068</t>
  </si>
  <si>
    <t>999223037495356</t>
  </si>
  <si>
    <t>202303052019530069</t>
  </si>
  <si>
    <t>999223038736090</t>
  </si>
  <si>
    <t>202303052202400069</t>
  </si>
  <si>
    <t>999223038876745</t>
  </si>
  <si>
    <t>202303060912320071</t>
  </si>
  <si>
    <t>999223039567909</t>
  </si>
  <si>
    <t>202303052349470067</t>
  </si>
  <si>
    <t>999223045395271</t>
  </si>
  <si>
    <t>202303060932190076</t>
  </si>
  <si>
    <t>202303061117390021</t>
  </si>
  <si>
    <t>999223047010240</t>
  </si>
  <si>
    <t>202303061125590071</t>
  </si>
  <si>
    <t>A230322094623481</t>
  </si>
  <si>
    <t>A230322094657481</t>
  </si>
  <si>
    <t>房集：i230322094245 6827.1元</t>
  </si>
  <si>
    <t>CNY / HKD 当前参考汇率: 1.140221032</t>
  </si>
  <si>
    <t>总计： 14330.93 CNY/
16340.43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</si>
  <si>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</si>
  <si>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</si>
  <si>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</si>
  <si>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</si>
  <si>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</si>
  <si>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</si>
  <si>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</si>
  <si>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</si>
  <si>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</si>
  <si>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</si>
  <si>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</si>
  <si>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</si>
  <si>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</si>
  <si>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</si>
  <si>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</si>
  <si>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</si>
  <si>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</si>
  <si>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</si>
  <si>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</si>
  <si>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2023-03-06</t>
  </si>
  <si>
    <t>3100499</t>
  </si>
  <si>
    <t>厦门国际会议中心酒店（环岛路酒店）</t>
  </si>
  <si>
    <t>2023-03-07</t>
  </si>
  <si>
    <t>退房日周结</t>
  </si>
  <si>
    <t>756.49</t>
  </si>
  <si>
    <t>RMB</t>
  </si>
  <si>
    <t>0</t>
  </si>
  <si>
    <t>0.00</t>
  </si>
  <si>
    <t>携程国内直连(DD)</t>
  </si>
  <si>
    <t>01.011249</t>
  </si>
  <si>
    <t>2023-03-06 16:36:44</t>
  </si>
  <si>
    <t>否</t>
  </si>
  <si>
    <t>汇智国际旅游发展有限公司</t>
  </si>
  <si>
    <t>直连</t>
  </si>
  <si>
    <t>中国</t>
  </si>
  <si>
    <t>3100113</t>
  </si>
  <si>
    <t>香港百利酒店</t>
  </si>
  <si>
    <t>LAI JUNTING</t>
  </si>
  <si>
    <t>583.05</t>
  </si>
  <si>
    <t>2023-03-06 15:13:25</t>
  </si>
  <si>
    <t>3098636</t>
  </si>
  <si>
    <t>香港彩鸿酒店</t>
  </si>
  <si>
    <t>Cui Xingmei</t>
  </si>
  <si>
    <t>790.60</t>
  </si>
  <si>
    <t>2023-03-06 09:20:38</t>
  </si>
  <si>
    <t>3098021</t>
  </si>
  <si>
    <t>香港憙酒店</t>
  </si>
  <si>
    <t>caoji caoji</t>
  </si>
  <si>
    <t>959.15</t>
  </si>
  <si>
    <t>2023-03-06 00:48:05</t>
  </si>
  <si>
    <t>2023-03-05</t>
  </si>
  <si>
    <t>3093769</t>
  </si>
  <si>
    <t>港青酒店</t>
  </si>
  <si>
    <t>liu xun</t>
  </si>
  <si>
    <t>2335.27</t>
  </si>
  <si>
    <t>2023-03-05 00:36:09</t>
  </si>
  <si>
    <t>2023-03-04</t>
  </si>
  <si>
    <t>3093297</t>
  </si>
  <si>
    <t>香港园景轩</t>
  </si>
  <si>
    <t>LI XUEYU</t>
  </si>
  <si>
    <t>767.26</t>
  </si>
  <si>
    <t>2023-03-04 21:50:37</t>
  </si>
  <si>
    <t>2023-02-22</t>
  </si>
  <si>
    <t>3056215</t>
  </si>
  <si>
    <t>TAN YADONG</t>
  </si>
  <si>
    <t>485.81</t>
  </si>
  <si>
    <t>2023-02-22 19:31:16</t>
  </si>
  <si>
    <t>2023-02-09</t>
  </si>
  <si>
    <t>3018257</t>
  </si>
  <si>
    <t>香港米易商务宾馆家庭旅馆</t>
  </si>
  <si>
    <t>DU BINGJIE</t>
  </si>
  <si>
    <t>826.20</t>
  </si>
  <si>
    <t>2023-02-09 22:56:31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</si>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</sst>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15</xdr:col>
      <xdr:colOff>190500</xdr:colOff>
      <xdr:row>70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62400"/>
          <a:ext cx="108394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44989</v>
      </c>
      <c r="G2" s="6">
        <v>44992</v>
      </c>
      <c r="H2" s="4">
        <v>1</v>
      </c>
      <c r="I2" s="4">
        <v>3</v>
      </c>
      <c r="J2" s="4">
        <v>3</v>
      </c>
      <c r="K2" s="4" t="s">
        <v>30</v>
      </c>
      <c r="L2" s="4">
        <v>826.2</v>
      </c>
      <c r="M2" s="4">
        <v>826.2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44966</v>
      </c>
      <c r="S2" s="6">
        <v>45007</v>
      </c>
      <c r="T2" s="4" t="s">
        <v>34</v>
      </c>
      <c r="U2" s="4">
        <v>826.2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44991</v>
      </c>
      <c r="G3" s="6">
        <v>44992</v>
      </c>
      <c r="H3" s="4">
        <v>1</v>
      </c>
      <c r="I3" s="4">
        <v>1</v>
      </c>
      <c r="J3" s="4">
        <v>1</v>
      </c>
      <c r="K3" s="4" t="s">
        <v>30</v>
      </c>
      <c r="L3" s="4">
        <v>485.81</v>
      </c>
      <c r="M3" s="4">
        <v>485.81</v>
      </c>
      <c r="N3" s="4" t="s">
        <v>40</v>
      </c>
      <c r="O3" s="4" t="s">
        <v>32</v>
      </c>
      <c r="P3" s="4" t="s">
        <v>33</v>
      </c>
      <c r="Q3" s="4">
        <v>0</v>
      </c>
      <c r="R3" s="7">
        <v>44979</v>
      </c>
      <c r="S3" s="6">
        <v>45007</v>
      </c>
      <c r="T3" s="4" t="s">
        <v>34</v>
      </c>
      <c r="U3" s="4">
        <v>485.81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44989</v>
      </c>
      <c r="G4" s="6">
        <v>44992</v>
      </c>
      <c r="H4" s="4">
        <v>1</v>
      </c>
      <c r="I4" s="4">
        <v>3</v>
      </c>
      <c r="J4" s="4">
        <v>3</v>
      </c>
      <c r="K4" s="4" t="s">
        <v>30</v>
      </c>
      <c r="L4" s="4">
        <v>798</v>
      </c>
      <c r="M4" s="4">
        <v>798</v>
      </c>
      <c r="N4" s="4" t="s">
        <v>46</v>
      </c>
      <c r="O4" s="4" t="s">
        <v>32</v>
      </c>
      <c r="P4" s="4" t="s">
        <v>33</v>
      </c>
      <c r="Q4" s="4">
        <v>0</v>
      </c>
      <c r="R4" s="7">
        <v>44983</v>
      </c>
      <c r="S4" s="6">
        <v>45007</v>
      </c>
      <c r="T4" s="4" t="s">
        <v>34</v>
      </c>
      <c r="U4" s="4">
        <v>798</v>
      </c>
      <c r="V4" s="4">
        <v>0</v>
      </c>
      <c r="W4" s="4">
        <v>0</v>
      </c>
      <c r="X4" s="4" t="s">
        <v>36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44991</v>
      </c>
      <c r="G5" s="6">
        <v>44992</v>
      </c>
      <c r="H5" s="4">
        <v>3</v>
      </c>
      <c r="I5" s="4">
        <v>1</v>
      </c>
      <c r="J5" s="4">
        <v>3</v>
      </c>
      <c r="K5" s="4" t="s">
        <v>30</v>
      </c>
      <c r="L5" s="4">
        <v>1057.5</v>
      </c>
      <c r="M5" s="4">
        <v>1057.5</v>
      </c>
      <c r="N5" s="4" t="s">
        <v>51</v>
      </c>
      <c r="O5" s="4" t="s">
        <v>32</v>
      </c>
      <c r="P5" s="4" t="s">
        <v>33</v>
      </c>
      <c r="Q5" s="4">
        <v>0</v>
      </c>
      <c r="R5" s="7">
        <v>44983</v>
      </c>
      <c r="S5" s="6">
        <v>45007</v>
      </c>
      <c r="T5" s="4" t="s">
        <v>34</v>
      </c>
      <c r="U5" s="4">
        <v>1057.5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44</v>
      </c>
      <c r="E6" s="4" t="s">
        <v>53</v>
      </c>
      <c r="F6" s="6">
        <v>44991</v>
      </c>
      <c r="G6" s="6">
        <v>44992</v>
      </c>
      <c r="H6" s="4">
        <v>1</v>
      </c>
      <c r="I6" s="4">
        <v>1</v>
      </c>
      <c r="J6" s="4">
        <v>1</v>
      </c>
      <c r="K6" s="4" t="s">
        <v>30</v>
      </c>
      <c r="L6" s="4">
        <v>364</v>
      </c>
      <c r="M6" s="4">
        <v>364</v>
      </c>
      <c r="N6" s="4" t="s">
        <v>54</v>
      </c>
      <c r="O6" s="4" t="s">
        <v>32</v>
      </c>
      <c r="P6" s="4" t="s">
        <v>33</v>
      </c>
      <c r="Q6" s="4">
        <v>0</v>
      </c>
      <c r="R6" s="7">
        <v>44988</v>
      </c>
      <c r="S6" s="6">
        <v>45007</v>
      </c>
      <c r="T6" s="4" t="s">
        <v>34</v>
      </c>
      <c r="U6" s="4">
        <v>364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44991</v>
      </c>
      <c r="G7" s="6">
        <v>44992</v>
      </c>
      <c r="H7" s="4">
        <v>1</v>
      </c>
      <c r="I7" s="4">
        <v>1</v>
      </c>
      <c r="J7" s="4">
        <v>1</v>
      </c>
      <c r="K7" s="4" t="s">
        <v>30</v>
      </c>
      <c r="L7" s="4">
        <v>345.42</v>
      </c>
      <c r="M7" s="4">
        <v>345.42</v>
      </c>
      <c r="N7" s="4" t="s">
        <v>58</v>
      </c>
      <c r="O7" s="4" t="s">
        <v>32</v>
      </c>
      <c r="P7" s="4" t="s">
        <v>33</v>
      </c>
      <c r="Q7" s="4">
        <v>0</v>
      </c>
      <c r="R7" s="7">
        <v>44989</v>
      </c>
      <c r="S7" s="6">
        <v>45007</v>
      </c>
      <c r="T7" s="4" t="s">
        <v>34</v>
      </c>
      <c r="U7" s="4">
        <v>345.42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60</v>
      </c>
      <c r="D8" s="4" t="s">
        <v>56</v>
      </c>
      <c r="E8" s="4" t="s">
        <v>57</v>
      </c>
      <c r="F8" s="6">
        <v>44991</v>
      </c>
      <c r="G8" s="6">
        <v>44992</v>
      </c>
      <c r="H8" s="4">
        <v>1</v>
      </c>
      <c r="I8" s="4">
        <v>1</v>
      </c>
      <c r="J8" s="4">
        <v>1</v>
      </c>
      <c r="K8" s="4" t="s">
        <v>30</v>
      </c>
      <c r="L8" s="4">
        <v>-345.42</v>
      </c>
      <c r="M8" s="4">
        <v>-345.42</v>
      </c>
      <c r="N8" s="4" t="s">
        <v>58</v>
      </c>
      <c r="O8" s="4" t="s">
        <v>32</v>
      </c>
      <c r="P8" s="4" t="s">
        <v>33</v>
      </c>
      <c r="Q8" s="4">
        <v>0</v>
      </c>
      <c r="R8" s="7">
        <v>44989</v>
      </c>
      <c r="S8" s="6">
        <v>45007</v>
      </c>
      <c r="T8" s="4" t="s">
        <v>34</v>
      </c>
      <c r="U8" s="4">
        <v>-345.42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44991</v>
      </c>
      <c r="G9" s="6">
        <v>44992</v>
      </c>
      <c r="H9" s="4">
        <v>1</v>
      </c>
      <c r="I9" s="4">
        <v>1</v>
      </c>
      <c r="J9" s="4">
        <v>1</v>
      </c>
      <c r="K9" s="4" t="s">
        <v>30</v>
      </c>
      <c r="L9" s="4">
        <v>767.26</v>
      </c>
      <c r="M9" s="4">
        <v>767.26</v>
      </c>
      <c r="N9" s="4" t="s">
        <v>64</v>
      </c>
      <c r="O9" s="4" t="s">
        <v>32</v>
      </c>
      <c r="P9" s="4" t="s">
        <v>33</v>
      </c>
      <c r="Q9" s="4">
        <v>0</v>
      </c>
      <c r="R9" s="7">
        <v>44989</v>
      </c>
      <c r="S9" s="6">
        <v>45007</v>
      </c>
      <c r="T9" s="4" t="s">
        <v>34</v>
      </c>
      <c r="U9" s="4">
        <v>767.26</v>
      </c>
      <c r="V9" s="4">
        <v>0</v>
      </c>
      <c r="W9" s="4">
        <v>0</v>
      </c>
      <c r="X9" s="4" t="s">
        <v>65</v>
      </c>
      <c r="Y9" s="4" t="s">
        <v>66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44990</v>
      </c>
      <c r="G10" s="6">
        <v>44992</v>
      </c>
      <c r="H10" s="4">
        <v>1</v>
      </c>
      <c r="I10" s="4">
        <v>2</v>
      </c>
      <c r="J10" s="4">
        <v>2</v>
      </c>
      <c r="K10" s="4" t="s">
        <v>30</v>
      </c>
      <c r="L10" s="4">
        <v>2335.27</v>
      </c>
      <c r="M10" s="4">
        <v>2335.27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44990</v>
      </c>
      <c r="S10" s="6">
        <v>45007</v>
      </c>
      <c r="T10" s="4" t="s">
        <v>34</v>
      </c>
      <c r="U10" s="4">
        <v>2335.27</v>
      </c>
      <c r="V10" s="4">
        <v>0</v>
      </c>
      <c r="W10" s="4">
        <v>0</v>
      </c>
      <c r="X10" s="4" t="s">
        <v>71</v>
      </c>
      <c r="Y10" s="4" t="s">
        <v>36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49</v>
      </c>
      <c r="E11" s="4" t="s">
        <v>50</v>
      </c>
      <c r="F11" s="6">
        <v>44991</v>
      </c>
      <c r="G11" s="6">
        <v>44992</v>
      </c>
      <c r="H11" s="4">
        <v>1</v>
      </c>
      <c r="I11" s="4">
        <v>1</v>
      </c>
      <c r="J11" s="4">
        <v>1</v>
      </c>
      <c r="K11" s="4" t="s">
        <v>30</v>
      </c>
      <c r="L11" s="4">
        <v>329</v>
      </c>
      <c r="M11" s="4">
        <v>329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44990</v>
      </c>
      <c r="S11" s="6">
        <v>45007</v>
      </c>
      <c r="T11" s="4" t="s">
        <v>34</v>
      </c>
      <c r="U11" s="4">
        <v>329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49</v>
      </c>
      <c r="E12" s="4" t="s">
        <v>75</v>
      </c>
      <c r="F12" s="6">
        <v>44991</v>
      </c>
      <c r="G12" s="6">
        <v>44992</v>
      </c>
      <c r="H12" s="4">
        <v>1</v>
      </c>
      <c r="I12" s="4">
        <v>1</v>
      </c>
      <c r="J12" s="4">
        <v>1</v>
      </c>
      <c r="K12" s="4" t="s">
        <v>30</v>
      </c>
      <c r="L12" s="4">
        <v>390.4</v>
      </c>
      <c r="M12" s="4">
        <v>390.4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44990</v>
      </c>
      <c r="S12" s="6">
        <v>45007</v>
      </c>
      <c r="T12" s="4" t="s">
        <v>34</v>
      </c>
      <c r="U12" s="4">
        <v>390.4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49</v>
      </c>
      <c r="E13" s="4" t="s">
        <v>78</v>
      </c>
      <c r="F13" s="6">
        <v>44991</v>
      </c>
      <c r="G13" s="6">
        <v>44992</v>
      </c>
      <c r="H13" s="4">
        <v>1</v>
      </c>
      <c r="I13" s="4">
        <v>1</v>
      </c>
      <c r="J13" s="4">
        <v>1</v>
      </c>
      <c r="K13" s="4" t="s">
        <v>30</v>
      </c>
      <c r="L13" s="4">
        <v>374.4</v>
      </c>
      <c r="M13" s="4">
        <v>374.4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44990</v>
      </c>
      <c r="S13" s="6">
        <v>45007</v>
      </c>
      <c r="T13" s="4" t="s">
        <v>34</v>
      </c>
      <c r="U13" s="4">
        <v>374.4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49</v>
      </c>
      <c r="E14" s="4" t="s">
        <v>75</v>
      </c>
      <c r="F14" s="6">
        <v>44991</v>
      </c>
      <c r="G14" s="6">
        <v>44992</v>
      </c>
      <c r="H14" s="4">
        <v>1</v>
      </c>
      <c r="I14" s="4">
        <v>1</v>
      </c>
      <c r="J14" s="4">
        <v>1</v>
      </c>
      <c r="K14" s="4" t="s">
        <v>30</v>
      </c>
      <c r="L14" s="4">
        <v>341.6</v>
      </c>
      <c r="M14" s="4">
        <v>341.6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44990</v>
      </c>
      <c r="S14" s="6">
        <v>45007</v>
      </c>
      <c r="T14" s="4" t="s">
        <v>34</v>
      </c>
      <c r="U14" s="4">
        <v>341.6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49</v>
      </c>
      <c r="E15" s="4" t="s">
        <v>83</v>
      </c>
      <c r="F15" s="6">
        <v>44991</v>
      </c>
      <c r="G15" s="6">
        <v>44992</v>
      </c>
      <c r="H15" s="4">
        <v>1</v>
      </c>
      <c r="I15" s="4">
        <v>1</v>
      </c>
      <c r="J15" s="4">
        <v>1</v>
      </c>
      <c r="K15" s="4" t="s">
        <v>30</v>
      </c>
      <c r="L15" s="4">
        <v>341.6</v>
      </c>
      <c r="M15" s="4">
        <v>341.6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44990</v>
      </c>
      <c r="S15" s="6">
        <v>45007</v>
      </c>
      <c r="T15" s="4" t="s">
        <v>34</v>
      </c>
      <c r="U15" s="4">
        <v>341.6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49</v>
      </c>
      <c r="E16" s="4" t="s">
        <v>86</v>
      </c>
      <c r="F16" s="6">
        <v>44991</v>
      </c>
      <c r="G16" s="6">
        <v>44992</v>
      </c>
      <c r="H16" s="4">
        <v>1</v>
      </c>
      <c r="I16" s="4">
        <v>1</v>
      </c>
      <c r="J16" s="4">
        <v>1</v>
      </c>
      <c r="K16" s="4" t="s">
        <v>30</v>
      </c>
      <c r="L16" s="4">
        <v>320.6</v>
      </c>
      <c r="M16" s="4">
        <v>320.6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44990</v>
      </c>
      <c r="S16" s="6">
        <v>45007</v>
      </c>
      <c r="T16" s="4" t="s">
        <v>34</v>
      </c>
      <c r="U16" s="4">
        <v>320.6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44</v>
      </c>
      <c r="E17" s="4" t="s">
        <v>88</v>
      </c>
      <c r="F17" s="6">
        <v>44991</v>
      </c>
      <c r="G17" s="6">
        <v>44992</v>
      </c>
      <c r="H17" s="4">
        <v>1</v>
      </c>
      <c r="I17" s="4">
        <v>1</v>
      </c>
      <c r="J17" s="4">
        <v>1</v>
      </c>
      <c r="K17" s="4" t="s">
        <v>30</v>
      </c>
      <c r="L17" s="4">
        <v>480</v>
      </c>
      <c r="M17" s="4">
        <v>480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44990</v>
      </c>
      <c r="S17" s="6">
        <v>45007</v>
      </c>
      <c r="T17" s="4" t="s">
        <v>34</v>
      </c>
      <c r="U17" s="4">
        <v>480</v>
      </c>
      <c r="V17" s="4">
        <v>0</v>
      </c>
      <c r="W17" s="4">
        <v>0</v>
      </c>
      <c r="X17" s="4" t="s">
        <v>36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44</v>
      </c>
      <c r="E18" s="4" t="s">
        <v>92</v>
      </c>
      <c r="F18" s="6">
        <v>44991</v>
      </c>
      <c r="G18" s="6">
        <v>44992</v>
      </c>
      <c r="H18" s="4">
        <v>1</v>
      </c>
      <c r="I18" s="4">
        <v>1</v>
      </c>
      <c r="J18" s="4">
        <v>1</v>
      </c>
      <c r="K18" s="4" t="s">
        <v>30</v>
      </c>
      <c r="L18" s="4">
        <v>364</v>
      </c>
      <c r="M18" s="4">
        <v>364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44990</v>
      </c>
      <c r="S18" s="6">
        <v>45007</v>
      </c>
      <c r="T18" s="4" t="s">
        <v>34</v>
      </c>
      <c r="U18" s="4">
        <v>364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27</v>
      </c>
      <c r="D19" s="4" t="s">
        <v>49</v>
      </c>
      <c r="E19" s="4" t="s">
        <v>78</v>
      </c>
      <c r="F19" s="6">
        <v>44991</v>
      </c>
      <c r="G19" s="6">
        <v>44992</v>
      </c>
      <c r="H19" s="4">
        <v>1</v>
      </c>
      <c r="I19" s="4">
        <v>1</v>
      </c>
      <c r="J19" s="4">
        <v>1</v>
      </c>
      <c r="K19" s="4" t="s">
        <v>30</v>
      </c>
      <c r="L19" s="4">
        <v>327.6</v>
      </c>
      <c r="M19" s="4">
        <v>327.6</v>
      </c>
      <c r="N19" s="4" t="s">
        <v>95</v>
      </c>
      <c r="O19" s="4" t="s">
        <v>32</v>
      </c>
      <c r="P19" s="4" t="s">
        <v>33</v>
      </c>
      <c r="Q19" s="4">
        <v>0</v>
      </c>
      <c r="R19" s="7">
        <v>44990</v>
      </c>
      <c r="S19" s="6">
        <v>45007</v>
      </c>
      <c r="T19" s="4" t="s">
        <v>34</v>
      </c>
      <c r="U19" s="4">
        <v>327.6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44991</v>
      </c>
      <c r="G20" s="6">
        <v>44992</v>
      </c>
      <c r="H20" s="4">
        <v>1</v>
      </c>
      <c r="I20" s="4">
        <v>1</v>
      </c>
      <c r="J20" s="4">
        <v>1</v>
      </c>
      <c r="K20" s="4" t="s">
        <v>30</v>
      </c>
      <c r="L20" s="4">
        <v>959.15</v>
      </c>
      <c r="M20" s="4">
        <v>959.15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44991</v>
      </c>
      <c r="S20" s="6">
        <v>45007</v>
      </c>
      <c r="T20" s="4" t="s">
        <v>34</v>
      </c>
      <c r="U20" s="4">
        <v>959.15</v>
      </c>
      <c r="V20" s="4">
        <v>0</v>
      </c>
      <c r="W20" s="4">
        <v>0</v>
      </c>
      <c r="X20" s="4" t="s">
        <v>100</v>
      </c>
      <c r="Y20" s="4" t="s">
        <v>36</v>
      </c>
    </row>
    <row r="21" s="4" customFormat="1" spans="1:25">
      <c r="A21" s="4" t="s">
        <v>101</v>
      </c>
      <c r="B21" s="4" t="s">
        <v>26</v>
      </c>
      <c r="C21" s="4" t="s">
        <v>27</v>
      </c>
      <c r="D21" s="4" t="s">
        <v>102</v>
      </c>
      <c r="E21" s="4" t="s">
        <v>103</v>
      </c>
      <c r="F21" s="6">
        <v>44991</v>
      </c>
      <c r="G21" s="6">
        <v>44992</v>
      </c>
      <c r="H21" s="4">
        <v>1</v>
      </c>
      <c r="I21" s="4">
        <v>1</v>
      </c>
      <c r="J21" s="4">
        <v>1</v>
      </c>
      <c r="K21" s="4" t="s">
        <v>30</v>
      </c>
      <c r="L21" s="4">
        <v>790.6</v>
      </c>
      <c r="M21" s="4">
        <v>790.6</v>
      </c>
      <c r="N21" s="4" t="s">
        <v>104</v>
      </c>
      <c r="O21" s="4" t="s">
        <v>32</v>
      </c>
      <c r="P21" s="4" t="s">
        <v>33</v>
      </c>
      <c r="Q21" s="4">
        <v>0</v>
      </c>
      <c r="R21" s="7">
        <v>44991</v>
      </c>
      <c r="S21" s="6">
        <v>45007</v>
      </c>
      <c r="T21" s="4" t="s">
        <v>34</v>
      </c>
      <c r="U21" s="4">
        <v>790.6</v>
      </c>
      <c r="V21" s="4">
        <v>0</v>
      </c>
      <c r="W21" s="4">
        <v>0</v>
      </c>
      <c r="X21" s="4" t="s">
        <v>105</v>
      </c>
      <c r="Y21" s="4" t="s">
        <v>106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49</v>
      </c>
      <c r="E22" s="4" t="s">
        <v>78</v>
      </c>
      <c r="F22" s="6">
        <v>44991</v>
      </c>
      <c r="G22" s="6">
        <v>44992</v>
      </c>
      <c r="H22" s="4">
        <v>1</v>
      </c>
      <c r="I22" s="4">
        <v>1</v>
      </c>
      <c r="J22" s="4">
        <v>1</v>
      </c>
      <c r="K22" s="4" t="s">
        <v>30</v>
      </c>
      <c r="L22" s="4">
        <v>327.6</v>
      </c>
      <c r="M22" s="4">
        <v>327.6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44991</v>
      </c>
      <c r="S22" s="6">
        <v>45007</v>
      </c>
      <c r="T22" s="4" t="s">
        <v>34</v>
      </c>
      <c r="U22" s="4">
        <v>327.6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49</v>
      </c>
      <c r="E23" s="4" t="s">
        <v>78</v>
      </c>
      <c r="F23" s="6">
        <v>44991</v>
      </c>
      <c r="G23" s="6">
        <v>44992</v>
      </c>
      <c r="H23" s="4">
        <v>1</v>
      </c>
      <c r="I23" s="4">
        <v>1</v>
      </c>
      <c r="J23" s="4">
        <v>1</v>
      </c>
      <c r="K23" s="4" t="s">
        <v>30</v>
      </c>
      <c r="L23" s="4">
        <v>327.6</v>
      </c>
      <c r="M23" s="4">
        <v>327.6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44991</v>
      </c>
      <c r="S23" s="6">
        <v>45007</v>
      </c>
      <c r="T23" s="4" t="s">
        <v>34</v>
      </c>
      <c r="U23" s="4">
        <v>327.6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49</v>
      </c>
      <c r="E24" s="4" t="s">
        <v>83</v>
      </c>
      <c r="F24" s="6">
        <v>44991</v>
      </c>
      <c r="G24" s="6">
        <v>44992</v>
      </c>
      <c r="H24" s="4">
        <v>2</v>
      </c>
      <c r="I24" s="4">
        <v>1</v>
      </c>
      <c r="J24" s="4">
        <v>2</v>
      </c>
      <c r="K24" s="4" t="s">
        <v>30</v>
      </c>
      <c r="L24" s="4">
        <v>683.2</v>
      </c>
      <c r="M24" s="4">
        <v>683.2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44991</v>
      </c>
      <c r="S24" s="6">
        <v>45007</v>
      </c>
      <c r="T24" s="4" t="s">
        <v>34</v>
      </c>
      <c r="U24" s="4">
        <v>683.2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113</v>
      </c>
      <c r="B25" s="4" t="s">
        <v>26</v>
      </c>
      <c r="C25" s="4" t="s">
        <v>27</v>
      </c>
      <c r="D25" s="4" t="s">
        <v>38</v>
      </c>
      <c r="E25" s="4" t="s">
        <v>39</v>
      </c>
      <c r="F25" s="6">
        <v>44991</v>
      </c>
      <c r="G25" s="6">
        <v>44992</v>
      </c>
      <c r="H25" s="4">
        <v>1</v>
      </c>
      <c r="I25" s="4">
        <v>1</v>
      </c>
      <c r="J25" s="4">
        <v>1</v>
      </c>
      <c r="K25" s="4" t="s">
        <v>30</v>
      </c>
      <c r="L25" s="4">
        <v>583.05</v>
      </c>
      <c r="M25" s="4">
        <v>583.05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44991</v>
      </c>
      <c r="S25" s="6">
        <v>45007</v>
      </c>
      <c r="T25" s="4" t="s">
        <v>34</v>
      </c>
      <c r="U25" s="4">
        <v>583.05</v>
      </c>
      <c r="V25" s="4">
        <v>0</v>
      </c>
      <c r="W25" s="4">
        <v>0</v>
      </c>
      <c r="X25" s="4" t="s">
        <v>115</v>
      </c>
      <c r="Y25" s="4" t="s">
        <v>116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118</v>
      </c>
      <c r="E26" s="4" t="s">
        <v>119</v>
      </c>
      <c r="F26" s="6">
        <v>44991</v>
      </c>
      <c r="G26" s="6">
        <v>44992</v>
      </c>
      <c r="H26" s="4">
        <v>1</v>
      </c>
      <c r="I26" s="4">
        <v>1</v>
      </c>
      <c r="J26" s="4">
        <v>1</v>
      </c>
      <c r="K26" s="4" t="s">
        <v>30</v>
      </c>
      <c r="L26" s="4">
        <v>756.49</v>
      </c>
      <c r="M26" s="4">
        <v>756.49</v>
      </c>
      <c r="N26" s="4" t="s">
        <v>120</v>
      </c>
      <c r="O26" s="4" t="s">
        <v>32</v>
      </c>
      <c r="P26" s="4" t="s">
        <v>33</v>
      </c>
      <c r="Q26" s="4">
        <v>0</v>
      </c>
      <c r="R26" s="7">
        <v>44991</v>
      </c>
      <c r="S26" s="6">
        <v>45007</v>
      </c>
      <c r="T26" s="4" t="s">
        <v>34</v>
      </c>
      <c r="U26" s="4">
        <v>756.49</v>
      </c>
      <c r="V26" s="4">
        <v>0</v>
      </c>
      <c r="W26" s="4">
        <v>0</v>
      </c>
      <c r="X26" s="4" t="s">
        <v>121</v>
      </c>
      <c r="Y26" s="4" t="s">
        <v>122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9"/>
  <sheetViews>
    <sheetView tabSelected="1" workbookViewId="0">
      <selection activeCell="A32" sqref="A32:D36"/>
    </sheetView>
  </sheetViews>
  <sheetFormatPr defaultColWidth="9" defaultRowHeight="13.5"/>
  <cols>
    <col min="1" max="1" width="12.625" style="4"/>
    <col min="2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hidden="1" spans="1:9">
      <c r="A2" s="5">
        <v>999222625696687</v>
      </c>
      <c r="B2" s="6">
        <v>44989</v>
      </c>
      <c r="C2" s="6">
        <v>44992</v>
      </c>
      <c r="D2" s="4">
        <v>826.2</v>
      </c>
      <c r="E2" s="4" t="str">
        <f>VLOOKUP(A2,HOP!A:L,12,0)</f>
        <v>826.20</v>
      </c>
      <c r="F2" s="4" t="str">
        <f>VLOOKUP(A2,HOP!A:C,3,0)</f>
        <v>3018257</v>
      </c>
      <c r="G2" s="4">
        <f>D2-E2</f>
        <v>0</v>
      </c>
      <c r="H2" s="4" t="str">
        <f>$H$1&amp;F2</f>
        <v>，3018257</v>
      </c>
      <c r="I2" s="4" t="str">
        <f>VLOOKUP(A2,HOP!A:U,21,0)</f>
        <v>直采</v>
      </c>
    </row>
    <row r="3" s="4" customFormat="1" spans="1:9">
      <c r="A3" s="5">
        <v>999222874943760</v>
      </c>
      <c r="B3" s="6">
        <v>44991</v>
      </c>
      <c r="C3" s="6">
        <v>44992</v>
      </c>
      <c r="D3" s="4">
        <v>485.81</v>
      </c>
      <c r="E3" s="4" t="str">
        <f>VLOOKUP(A3,HOP!A:L,12,0)</f>
        <v>485.81</v>
      </c>
      <c r="F3" s="4" t="str">
        <f>VLOOKUP(A3,HOP!A:C,3,0)</f>
        <v>3056215</v>
      </c>
      <c r="G3" s="4">
        <f t="shared" ref="G3:G25" si="0">D3-E3</f>
        <v>0</v>
      </c>
      <c r="H3" s="4" t="str">
        <f t="shared" ref="H3:H25" si="1">$H$1&amp;F3</f>
        <v>，3056215</v>
      </c>
      <c r="I3" s="4" t="str">
        <f>VLOOKUP(A3,HOP!A:U,21,0)</f>
        <v>直连</v>
      </c>
    </row>
    <row r="4" s="4" customFormat="1" hidden="1" spans="1:10">
      <c r="A4" s="8" t="s">
        <v>124</v>
      </c>
      <c r="B4" s="6">
        <v>44989</v>
      </c>
      <c r="C4" s="6">
        <v>44992</v>
      </c>
      <c r="D4" s="4">
        <v>798</v>
      </c>
      <c r="E4" s="4">
        <v>798</v>
      </c>
      <c r="F4" s="9" t="s">
        <v>125</v>
      </c>
      <c r="G4" s="4">
        <f t="shared" si="0"/>
        <v>0</v>
      </c>
      <c r="H4" s="4" t="str">
        <f t="shared" si="1"/>
        <v>，202302261513560073</v>
      </c>
      <c r="I4" s="4" t="e">
        <f>VLOOKUP(A4,HOP!A:U,21,0)</f>
        <v>#N/A</v>
      </c>
      <c r="J4" s="4">
        <v>2.26</v>
      </c>
    </row>
    <row r="5" s="4" customFormat="1" hidden="1" spans="1:10">
      <c r="A5" s="8" t="s">
        <v>126</v>
      </c>
      <c r="B5" s="6">
        <v>44991</v>
      </c>
      <c r="C5" s="6">
        <v>44992</v>
      </c>
      <c r="D5" s="4">
        <v>1057.5</v>
      </c>
      <c r="E5" s="4">
        <v>1057.5</v>
      </c>
      <c r="F5" s="9" t="s">
        <v>127</v>
      </c>
      <c r="G5" s="4">
        <f t="shared" si="0"/>
        <v>0</v>
      </c>
      <c r="H5" s="4" t="str">
        <f t="shared" si="1"/>
        <v>，202302262233290021</v>
      </c>
      <c r="I5" s="4" t="e">
        <f>VLOOKUP(A5,HOP!A:U,21,0)</f>
        <v>#N/A</v>
      </c>
      <c r="J5" s="4">
        <v>2.26</v>
      </c>
    </row>
    <row r="6" s="4" customFormat="1" hidden="1" spans="1:10">
      <c r="A6" s="8" t="s">
        <v>128</v>
      </c>
      <c r="B6" s="6">
        <v>44991</v>
      </c>
      <c r="C6" s="6">
        <v>44992</v>
      </c>
      <c r="D6" s="4">
        <v>364</v>
      </c>
      <c r="E6" s="4">
        <v>364</v>
      </c>
      <c r="F6" s="9" t="s">
        <v>129</v>
      </c>
      <c r="G6" s="4">
        <f t="shared" si="0"/>
        <v>0</v>
      </c>
      <c r="H6" s="4" t="str">
        <f t="shared" si="1"/>
        <v>，202303032159530071</v>
      </c>
      <c r="I6" s="4" t="e">
        <f>VLOOKUP(A6,HOP!A:U,21,0)</f>
        <v>#N/A</v>
      </c>
      <c r="J6" s="4">
        <v>3.3</v>
      </c>
    </row>
    <row r="7" s="4" customFormat="1" hidden="1" spans="1:9">
      <c r="A7" s="5">
        <v>999223003455791</v>
      </c>
      <c r="B7" s="6">
        <v>44991</v>
      </c>
      <c r="C7" s="6">
        <v>44992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999223013638942</v>
      </c>
      <c r="B8" s="6">
        <v>44991</v>
      </c>
      <c r="C8" s="6">
        <v>44992</v>
      </c>
      <c r="D8" s="4">
        <v>767.26</v>
      </c>
      <c r="E8" s="4" t="str">
        <f>VLOOKUP(A8,HOP!A:L,12,0)</f>
        <v>767.26</v>
      </c>
      <c r="F8" s="4" t="str">
        <f>VLOOKUP(A8,HOP!A:C,3,0)</f>
        <v>3093297</v>
      </c>
      <c r="G8" s="4">
        <f t="shared" si="0"/>
        <v>0</v>
      </c>
      <c r="H8" s="4" t="str">
        <f t="shared" si="1"/>
        <v>，3093297</v>
      </c>
      <c r="I8" s="4" t="str">
        <f>VLOOKUP(A8,HOP!A:U,21,0)</f>
        <v>直连</v>
      </c>
    </row>
    <row r="9" s="4" customFormat="1" spans="1:9">
      <c r="A9" s="5">
        <v>999223027829228</v>
      </c>
      <c r="B9" s="6">
        <v>44990</v>
      </c>
      <c r="C9" s="6">
        <v>44992</v>
      </c>
      <c r="D9" s="4">
        <v>2335.27</v>
      </c>
      <c r="E9" s="4" t="str">
        <f>VLOOKUP(A9,HOP!A:L,12,0)</f>
        <v>2335.27</v>
      </c>
      <c r="F9" s="4" t="str">
        <f>VLOOKUP(A9,HOP!A:C,3,0)</f>
        <v>3093769</v>
      </c>
      <c r="G9" s="4">
        <f t="shared" si="0"/>
        <v>0</v>
      </c>
      <c r="H9" s="4" t="str">
        <f t="shared" si="1"/>
        <v>，3093769</v>
      </c>
      <c r="I9" s="4" t="str">
        <f>VLOOKUP(A9,HOP!A:U,21,0)</f>
        <v>直连</v>
      </c>
    </row>
    <row r="10" s="4" customFormat="1" hidden="1" spans="1:10">
      <c r="A10" s="8" t="s">
        <v>130</v>
      </c>
      <c r="B10" s="6">
        <v>44991</v>
      </c>
      <c r="C10" s="6">
        <v>44992</v>
      </c>
      <c r="D10" s="4">
        <v>329</v>
      </c>
      <c r="E10" s="4">
        <v>329</v>
      </c>
      <c r="F10" s="9" t="s">
        <v>131</v>
      </c>
      <c r="G10" s="4">
        <f t="shared" si="0"/>
        <v>0</v>
      </c>
      <c r="H10" s="4" t="str">
        <f t="shared" si="1"/>
        <v>，202303051139360073</v>
      </c>
      <c r="I10" s="4" t="e">
        <f>VLOOKUP(A10,HOP!A:U,21,0)</f>
        <v>#N/A</v>
      </c>
      <c r="J10" s="4">
        <v>3.5</v>
      </c>
    </row>
    <row r="11" s="4" customFormat="1" hidden="1" spans="1:10">
      <c r="A11" s="8" t="s">
        <v>132</v>
      </c>
      <c r="B11" s="6">
        <v>44991</v>
      </c>
      <c r="C11" s="6">
        <v>44992</v>
      </c>
      <c r="D11" s="4">
        <v>390.4</v>
      </c>
      <c r="E11" s="4">
        <v>390.4</v>
      </c>
      <c r="F11" s="9" t="s">
        <v>133</v>
      </c>
      <c r="G11" s="4">
        <f t="shared" si="0"/>
        <v>0</v>
      </c>
      <c r="H11" s="4" t="str">
        <f t="shared" si="1"/>
        <v>，202303051330430071</v>
      </c>
      <c r="I11" s="4" t="e">
        <f>VLOOKUP(A11,HOP!A:U,21,0)</f>
        <v>#N/A</v>
      </c>
      <c r="J11" s="4">
        <v>3.5</v>
      </c>
    </row>
    <row r="12" s="4" customFormat="1" hidden="1" spans="1:10">
      <c r="A12" s="5">
        <v>23034935197</v>
      </c>
      <c r="B12" s="6">
        <v>44991</v>
      </c>
      <c r="C12" s="6">
        <v>44992</v>
      </c>
      <c r="D12" s="4">
        <v>374.4</v>
      </c>
      <c r="E12" s="4">
        <v>374.4</v>
      </c>
      <c r="F12" s="9" t="s">
        <v>134</v>
      </c>
      <c r="G12" s="4">
        <f t="shared" si="0"/>
        <v>0</v>
      </c>
      <c r="H12" s="4" t="str">
        <f t="shared" si="1"/>
        <v>，202303051704290069</v>
      </c>
      <c r="I12" s="4" t="e">
        <f>VLOOKUP(A12,HOP!A:U,21,0)</f>
        <v>#N/A</v>
      </c>
      <c r="J12" s="4">
        <v>3.5</v>
      </c>
    </row>
    <row r="13" s="4" customFormat="1" hidden="1" spans="1:10">
      <c r="A13" s="8" t="s">
        <v>135</v>
      </c>
      <c r="B13" s="6">
        <v>44991</v>
      </c>
      <c r="C13" s="6">
        <v>44992</v>
      </c>
      <c r="D13" s="4">
        <v>341.6</v>
      </c>
      <c r="E13" s="4">
        <v>341.6</v>
      </c>
      <c r="F13" s="9" t="s">
        <v>136</v>
      </c>
      <c r="G13" s="4">
        <f t="shared" si="0"/>
        <v>0</v>
      </c>
      <c r="H13" s="4" t="str">
        <f t="shared" si="1"/>
        <v>，202303051930430069</v>
      </c>
      <c r="I13" s="4" t="e">
        <f>VLOOKUP(A13,HOP!A:U,21,0)</f>
        <v>#N/A</v>
      </c>
      <c r="J13" s="4">
        <v>3.5</v>
      </c>
    </row>
    <row r="14" s="4" customFormat="1" hidden="1" spans="1:10">
      <c r="A14" s="8" t="s">
        <v>137</v>
      </c>
      <c r="B14" s="6">
        <v>44991</v>
      </c>
      <c r="C14" s="6">
        <v>44992</v>
      </c>
      <c r="D14" s="4">
        <v>341.6</v>
      </c>
      <c r="E14" s="4">
        <v>341.6</v>
      </c>
      <c r="F14" s="9" t="s">
        <v>138</v>
      </c>
      <c r="G14" s="4">
        <f t="shared" si="0"/>
        <v>0</v>
      </c>
      <c r="H14" s="4" t="str">
        <f t="shared" si="1"/>
        <v>，202303052018020068</v>
      </c>
      <c r="I14" s="4" t="e">
        <f>VLOOKUP(A14,HOP!A:U,21,0)</f>
        <v>#N/A</v>
      </c>
      <c r="J14" s="4">
        <v>3.5</v>
      </c>
    </row>
    <row r="15" s="4" customFormat="1" hidden="1" spans="1:10">
      <c r="A15" s="8" t="s">
        <v>139</v>
      </c>
      <c r="B15" s="6">
        <v>44991</v>
      </c>
      <c r="C15" s="6">
        <v>44992</v>
      </c>
      <c r="D15" s="4">
        <v>320.6</v>
      </c>
      <c r="E15" s="4">
        <v>320.6</v>
      </c>
      <c r="F15" s="9" t="s">
        <v>140</v>
      </c>
      <c r="G15" s="4">
        <f t="shared" si="0"/>
        <v>0</v>
      </c>
      <c r="H15" s="4" t="str">
        <f t="shared" si="1"/>
        <v>，202303052019530069</v>
      </c>
      <c r="I15" s="4" t="e">
        <f>VLOOKUP(A15,HOP!A:U,21,0)</f>
        <v>#N/A</v>
      </c>
      <c r="J15" s="4">
        <v>3.5</v>
      </c>
    </row>
    <row r="16" s="4" customFormat="1" hidden="1" spans="1:10">
      <c r="A16" s="8" t="s">
        <v>141</v>
      </c>
      <c r="B16" s="6">
        <v>44991</v>
      </c>
      <c r="C16" s="6">
        <v>44992</v>
      </c>
      <c r="D16" s="4">
        <v>480</v>
      </c>
      <c r="E16" s="4">
        <v>480</v>
      </c>
      <c r="F16" s="9" t="s">
        <v>142</v>
      </c>
      <c r="G16" s="4">
        <f t="shared" si="0"/>
        <v>0</v>
      </c>
      <c r="H16" s="4" t="str">
        <f t="shared" si="1"/>
        <v>，202303052202400069</v>
      </c>
      <c r="I16" s="4" t="e">
        <f>VLOOKUP(A16,HOP!A:U,21,0)</f>
        <v>#N/A</v>
      </c>
      <c r="J16" s="4">
        <v>3.5</v>
      </c>
    </row>
    <row r="17" s="4" customFormat="1" hidden="1" spans="1:10">
      <c r="A17" s="8" t="s">
        <v>143</v>
      </c>
      <c r="B17" s="6">
        <v>44991</v>
      </c>
      <c r="C17" s="6">
        <v>44992</v>
      </c>
      <c r="D17" s="4">
        <v>364</v>
      </c>
      <c r="E17" s="4">
        <v>364</v>
      </c>
      <c r="F17" s="9" t="s">
        <v>144</v>
      </c>
      <c r="G17" s="4">
        <f t="shared" si="0"/>
        <v>0</v>
      </c>
      <c r="H17" s="4" t="str">
        <f t="shared" si="1"/>
        <v>，202303060912320071</v>
      </c>
      <c r="I17" s="4" t="e">
        <f>VLOOKUP(A17,HOP!A:U,21,0)</f>
        <v>#N/A</v>
      </c>
      <c r="J17" s="4">
        <v>3.6</v>
      </c>
    </row>
    <row r="18" s="4" customFormat="1" hidden="1" spans="1:10">
      <c r="A18" s="8" t="s">
        <v>145</v>
      </c>
      <c r="B18" s="6">
        <v>44991</v>
      </c>
      <c r="C18" s="6">
        <v>44992</v>
      </c>
      <c r="D18" s="4">
        <v>327.6</v>
      </c>
      <c r="E18" s="4">
        <v>327.6</v>
      </c>
      <c r="F18" s="9" t="s">
        <v>146</v>
      </c>
      <c r="G18" s="4">
        <f t="shared" si="0"/>
        <v>0</v>
      </c>
      <c r="H18" s="4" t="str">
        <f t="shared" si="1"/>
        <v>，202303052349470067</v>
      </c>
      <c r="I18" s="4" t="e">
        <f>VLOOKUP(A18,HOP!A:U,21,0)</f>
        <v>#N/A</v>
      </c>
      <c r="J18" s="4">
        <v>3.5</v>
      </c>
    </row>
    <row r="19" s="4" customFormat="1" spans="1:9">
      <c r="A19" s="5">
        <v>999223039992194</v>
      </c>
      <c r="B19" s="6">
        <v>44991</v>
      </c>
      <c r="C19" s="6">
        <v>44992</v>
      </c>
      <c r="D19" s="4">
        <v>959.15</v>
      </c>
      <c r="E19" s="4" t="str">
        <f>VLOOKUP(A19,HOP!A:L,12,0)</f>
        <v>959.15</v>
      </c>
      <c r="F19" s="4" t="str">
        <f>VLOOKUP(A19,HOP!A:C,3,0)</f>
        <v>3098021</v>
      </c>
      <c r="G19" s="4">
        <f t="shared" si="0"/>
        <v>0</v>
      </c>
      <c r="H19" s="4" t="str">
        <f t="shared" si="1"/>
        <v>，3098021</v>
      </c>
      <c r="I19" s="4" t="str">
        <f>VLOOKUP(A19,HOP!A:U,21,0)</f>
        <v>直连</v>
      </c>
    </row>
    <row r="20" s="4" customFormat="1" spans="1:9">
      <c r="A20" s="5">
        <v>999223045281636</v>
      </c>
      <c r="B20" s="6">
        <v>44991</v>
      </c>
      <c r="C20" s="6">
        <v>44992</v>
      </c>
      <c r="D20" s="4">
        <v>790.6</v>
      </c>
      <c r="E20" s="4" t="str">
        <f>VLOOKUP(A20,HOP!A:L,12,0)</f>
        <v>790.60</v>
      </c>
      <c r="F20" s="4" t="str">
        <f>VLOOKUP(A20,HOP!A:C,3,0)</f>
        <v>3098636</v>
      </c>
      <c r="G20" s="4">
        <f t="shared" si="0"/>
        <v>0</v>
      </c>
      <c r="H20" s="4" t="str">
        <f t="shared" si="1"/>
        <v>，3098636</v>
      </c>
      <c r="I20" s="4" t="str">
        <f>VLOOKUP(A20,HOP!A:U,21,0)</f>
        <v>直连</v>
      </c>
    </row>
    <row r="21" s="4" customFormat="1" hidden="1" spans="1:10">
      <c r="A21" s="8" t="s">
        <v>147</v>
      </c>
      <c r="B21" s="6">
        <v>44991</v>
      </c>
      <c r="C21" s="6">
        <v>44992</v>
      </c>
      <c r="D21" s="4">
        <v>327.6</v>
      </c>
      <c r="E21" s="4">
        <v>327.6</v>
      </c>
      <c r="F21" s="9" t="s">
        <v>148</v>
      </c>
      <c r="G21" s="4">
        <f t="shared" si="0"/>
        <v>0</v>
      </c>
      <c r="H21" s="4" t="str">
        <f t="shared" si="1"/>
        <v>，202303060932190076</v>
      </c>
      <c r="I21" s="4" t="e">
        <f>VLOOKUP(A21,HOP!A:U,21,0)</f>
        <v>#N/A</v>
      </c>
      <c r="J21" s="4">
        <v>3.6</v>
      </c>
    </row>
    <row r="22" s="4" customFormat="1" hidden="1" spans="1:10">
      <c r="A22" s="5">
        <v>23046853685</v>
      </c>
      <c r="B22" s="6">
        <v>44991</v>
      </c>
      <c r="C22" s="6">
        <v>44992</v>
      </c>
      <c r="D22" s="4">
        <v>327.6</v>
      </c>
      <c r="E22" s="4">
        <v>327.6</v>
      </c>
      <c r="F22" s="9" t="s">
        <v>149</v>
      </c>
      <c r="G22" s="4">
        <f t="shared" si="0"/>
        <v>0</v>
      </c>
      <c r="H22" s="4" t="str">
        <f t="shared" si="1"/>
        <v>，202303061117390021</v>
      </c>
      <c r="I22" s="4" t="e">
        <f>VLOOKUP(A22,HOP!A:U,21,0)</f>
        <v>#N/A</v>
      </c>
      <c r="J22" s="4">
        <v>3.6</v>
      </c>
    </row>
    <row r="23" s="4" customFormat="1" hidden="1" spans="1:10">
      <c r="A23" s="8" t="s">
        <v>150</v>
      </c>
      <c r="B23" s="6">
        <v>44991</v>
      </c>
      <c r="C23" s="6">
        <v>44992</v>
      </c>
      <c r="D23" s="4">
        <v>683.2</v>
      </c>
      <c r="E23" s="4">
        <v>683.2</v>
      </c>
      <c r="F23" s="9" t="s">
        <v>151</v>
      </c>
      <c r="G23" s="4">
        <f t="shared" si="0"/>
        <v>0</v>
      </c>
      <c r="H23" s="4" t="str">
        <f t="shared" si="1"/>
        <v>，202303061125590071</v>
      </c>
      <c r="I23" s="4" t="e">
        <f>VLOOKUP(A23,HOP!A:U,21,0)</f>
        <v>#N/A</v>
      </c>
      <c r="J23" s="4">
        <v>3.6</v>
      </c>
    </row>
    <row r="24" s="4" customFormat="1" spans="1:9">
      <c r="A24" s="5">
        <v>999223050504502</v>
      </c>
      <c r="B24" s="6">
        <v>44991</v>
      </c>
      <c r="C24" s="6">
        <v>44992</v>
      </c>
      <c r="D24" s="4">
        <v>583.05</v>
      </c>
      <c r="E24" s="4" t="str">
        <f>VLOOKUP(A24,HOP!A:L,12,0)</f>
        <v>583.05</v>
      </c>
      <c r="F24" s="4" t="str">
        <f>VLOOKUP(A24,HOP!A:C,3,0)</f>
        <v>3100113</v>
      </c>
      <c r="G24" s="4">
        <f t="shared" si="0"/>
        <v>0</v>
      </c>
      <c r="H24" s="4" t="str">
        <f t="shared" si="1"/>
        <v>，3100113</v>
      </c>
      <c r="I24" s="4" t="str">
        <f>VLOOKUP(A24,HOP!A:U,21,0)</f>
        <v>直连</v>
      </c>
    </row>
    <row r="25" s="4" customFormat="1" spans="1:9">
      <c r="A25" s="5">
        <v>999223051708440</v>
      </c>
      <c r="B25" s="6">
        <v>44991</v>
      </c>
      <c r="C25" s="6">
        <v>44992</v>
      </c>
      <c r="D25" s="4">
        <v>756.49</v>
      </c>
      <c r="E25" s="4" t="str">
        <f>VLOOKUP(A25,HOP!A:L,12,0)</f>
        <v>756.49</v>
      </c>
      <c r="F25" s="4" t="str">
        <f>VLOOKUP(A25,HOP!A:C,3,0)</f>
        <v>3100499</v>
      </c>
      <c r="G25" s="4">
        <f t="shared" si="0"/>
        <v>0</v>
      </c>
      <c r="H25" s="4" t="str">
        <f t="shared" si="1"/>
        <v>，3100499</v>
      </c>
      <c r="I25" s="4" t="str">
        <f>VLOOKUP(A25,HOP!A:U,21,0)</f>
        <v>直连</v>
      </c>
    </row>
    <row r="27" spans="4:4">
      <c r="D27" s="4">
        <f>SUM(D2:D26)</f>
        <v>14330.93</v>
      </c>
    </row>
    <row r="32" spans="1:4">
      <c r="A32" s="4" t="s">
        <v>152</v>
      </c>
      <c r="C32" s="4">
        <v>826.2</v>
      </c>
      <c r="D32" s="4">
        <v>942.06</v>
      </c>
    </row>
    <row r="33" spans="1:4">
      <c r="A33" s="4" t="s">
        <v>153</v>
      </c>
      <c r="C33" s="4">
        <v>6677.63</v>
      </c>
      <c r="D33" s="4">
        <v>7613.97</v>
      </c>
    </row>
    <row r="34" spans="1:4">
      <c r="A34" s="4" t="s">
        <v>154</v>
      </c>
      <c r="C34" s="4">
        <v>6827.1</v>
      </c>
      <c r="D34" s="4">
        <v>7784.4</v>
      </c>
    </row>
    <row r="35" spans="1:4">
      <c r="A35" s="4" t="s">
        <v>155</v>
      </c>
      <c r="C35" s="4">
        <f>SUBTOTAL(9,C32:C34)</f>
        <v>14330.93</v>
      </c>
      <c r="D35" s="4">
        <f>SUBTOTAL(9,D32:D34)</f>
        <v>16340.43</v>
      </c>
    </row>
    <row r="36" spans="1:1">
      <c r="A36" s="4" t="s">
        <v>156</v>
      </c>
    </row>
    <row r="39" ht="15" customHeight="1"/>
  </sheetData>
  <autoFilter ref="A1:XFD36">
    <filterColumn colId="3">
      <filters blank="1">
        <filter val="14330.93"/>
        <filter val="959.15"/>
        <filter val="798"/>
        <filter val="683.2"/>
        <filter val="826.2"/>
        <filter val="364"/>
        <filter val="374.4"/>
        <filter val="390.4"/>
        <filter val="1057.5"/>
        <filter val="320.6"/>
        <filter val="327.6"/>
        <filter val="341.6"/>
        <filter val="790.6"/>
        <filter val="767.26"/>
        <filter val="329"/>
        <filter val="2335.27"/>
        <filter val="480"/>
        <filter val="485.81"/>
        <filter val="583.05"/>
        <filter val="756.4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2">
      <c r="A1" s="2" t="s">
        <v>157</v>
      </c>
      <c r="B1" s="2" t="s">
        <v>158</v>
      </c>
      <c r="C1" s="2" t="s">
        <v>159</v>
      </c>
      <c r="D1" s="2" t="s">
        <v>160</v>
      </c>
      <c r="E1" s="2" t="s">
        <v>13</v>
      </c>
      <c r="F1" s="2" t="s">
        <v>5</v>
      </c>
      <c r="G1" s="2" t="s">
        <v>6</v>
      </c>
      <c r="H1" s="2" t="s">
        <v>161</v>
      </c>
      <c r="I1" s="2" t="s">
        <v>162</v>
      </c>
      <c r="J1" s="2" t="s">
        <v>163</v>
      </c>
      <c r="K1" s="2" t="s">
        <v>164</v>
      </c>
      <c r="L1" s="2" t="s">
        <v>165</v>
      </c>
      <c r="M1" s="2" t="s">
        <v>166</v>
      </c>
      <c r="N1" s="2" t="s">
        <v>167</v>
      </c>
      <c r="O1" s="2" t="s">
        <v>168</v>
      </c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  <c r="V1" s="2" t="s">
        <v>175</v>
      </c>
    </row>
    <row r="2" s="1" customFormat="1" ht="12.75" spans="1:22">
      <c r="A2" s="3">
        <v>999223051708440</v>
      </c>
      <c r="B2" s="1" t="s">
        <v>176</v>
      </c>
      <c r="C2" s="1" t="s">
        <v>177</v>
      </c>
      <c r="D2" s="1" t="s">
        <v>178</v>
      </c>
      <c r="E2" s="1" t="s">
        <v>120</v>
      </c>
      <c r="F2" s="1" t="s">
        <v>176</v>
      </c>
      <c r="G2" s="1" t="s">
        <v>179</v>
      </c>
      <c r="H2" s="1" t="s">
        <v>180</v>
      </c>
      <c r="I2" s="1" t="s">
        <v>181</v>
      </c>
      <c r="J2" s="1" t="s">
        <v>182</v>
      </c>
      <c r="K2" s="1" t="s">
        <v>181</v>
      </c>
      <c r="L2" s="1" t="s">
        <v>181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  <c r="U2" s="1" t="s">
        <v>190</v>
      </c>
      <c r="V2" s="1" t="s">
        <v>191</v>
      </c>
    </row>
    <row r="3" s="1" customFormat="1" ht="12.75" spans="1:22">
      <c r="A3" s="3">
        <v>999223050504502</v>
      </c>
      <c r="B3" s="1" t="s">
        <v>176</v>
      </c>
      <c r="C3" s="1" t="s">
        <v>192</v>
      </c>
      <c r="D3" s="1" t="s">
        <v>193</v>
      </c>
      <c r="E3" s="1" t="s">
        <v>194</v>
      </c>
      <c r="F3" s="1" t="s">
        <v>176</v>
      </c>
      <c r="G3" s="1" t="s">
        <v>179</v>
      </c>
      <c r="H3" s="1" t="s">
        <v>180</v>
      </c>
      <c r="I3" s="1" t="s">
        <v>195</v>
      </c>
      <c r="J3" s="1" t="s">
        <v>182</v>
      </c>
      <c r="K3" s="1" t="s">
        <v>195</v>
      </c>
      <c r="L3" s="1" t="s">
        <v>195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186</v>
      </c>
      <c r="R3" s="1" t="s">
        <v>196</v>
      </c>
      <c r="S3" s="1" t="s">
        <v>188</v>
      </c>
      <c r="T3" s="1" t="s">
        <v>189</v>
      </c>
      <c r="U3" s="1" t="s">
        <v>190</v>
      </c>
      <c r="V3" s="1" t="s">
        <v>191</v>
      </c>
    </row>
    <row r="4" s="1" customFormat="1" ht="12.75" spans="1:22">
      <c r="A4" s="3">
        <v>999223045281636</v>
      </c>
      <c r="B4" s="1" t="s">
        <v>176</v>
      </c>
      <c r="C4" s="1" t="s">
        <v>197</v>
      </c>
      <c r="D4" s="1" t="s">
        <v>198</v>
      </c>
      <c r="E4" s="1" t="s">
        <v>199</v>
      </c>
      <c r="F4" s="1" t="s">
        <v>176</v>
      </c>
      <c r="G4" s="1" t="s">
        <v>179</v>
      </c>
      <c r="H4" s="1" t="s">
        <v>180</v>
      </c>
      <c r="I4" s="1" t="s">
        <v>200</v>
      </c>
      <c r="J4" s="1" t="s">
        <v>182</v>
      </c>
      <c r="K4" s="1" t="s">
        <v>200</v>
      </c>
      <c r="L4" s="1" t="s">
        <v>200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186</v>
      </c>
      <c r="R4" s="1" t="s">
        <v>201</v>
      </c>
      <c r="S4" s="1" t="s">
        <v>188</v>
      </c>
      <c r="T4" s="1" t="s">
        <v>189</v>
      </c>
      <c r="U4" s="1" t="s">
        <v>190</v>
      </c>
      <c r="V4" s="1" t="s">
        <v>191</v>
      </c>
    </row>
    <row r="5" s="1" customFormat="1" ht="12.75" spans="1:22">
      <c r="A5" s="3">
        <v>999223039992194</v>
      </c>
      <c r="B5" s="1" t="s">
        <v>176</v>
      </c>
      <c r="C5" s="1" t="s">
        <v>202</v>
      </c>
      <c r="D5" s="1" t="s">
        <v>203</v>
      </c>
      <c r="E5" s="1" t="s">
        <v>204</v>
      </c>
      <c r="F5" s="1" t="s">
        <v>176</v>
      </c>
      <c r="G5" s="1" t="s">
        <v>179</v>
      </c>
      <c r="H5" s="1" t="s">
        <v>180</v>
      </c>
      <c r="I5" s="1" t="s">
        <v>205</v>
      </c>
      <c r="J5" s="1" t="s">
        <v>182</v>
      </c>
      <c r="K5" s="1" t="s">
        <v>205</v>
      </c>
      <c r="L5" s="1" t="s">
        <v>205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186</v>
      </c>
      <c r="R5" s="1" t="s">
        <v>206</v>
      </c>
      <c r="S5" s="1" t="s">
        <v>188</v>
      </c>
      <c r="T5" s="1" t="s">
        <v>189</v>
      </c>
      <c r="U5" s="1" t="s">
        <v>190</v>
      </c>
      <c r="V5" s="1" t="s">
        <v>191</v>
      </c>
    </row>
    <row r="6" s="1" customFormat="1" ht="12.75" spans="1:22">
      <c r="A6" s="3">
        <v>999223027829228</v>
      </c>
      <c r="B6" s="1" t="s">
        <v>207</v>
      </c>
      <c r="C6" s="1" t="s">
        <v>208</v>
      </c>
      <c r="D6" s="1" t="s">
        <v>209</v>
      </c>
      <c r="E6" s="1" t="s">
        <v>210</v>
      </c>
      <c r="F6" s="1" t="s">
        <v>207</v>
      </c>
      <c r="G6" s="1" t="s">
        <v>179</v>
      </c>
      <c r="H6" s="1" t="s">
        <v>180</v>
      </c>
      <c r="I6" s="1" t="s">
        <v>211</v>
      </c>
      <c r="J6" s="1" t="s">
        <v>182</v>
      </c>
      <c r="K6" s="1" t="s">
        <v>211</v>
      </c>
      <c r="L6" s="1" t="s">
        <v>211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186</v>
      </c>
      <c r="R6" s="1" t="s">
        <v>212</v>
      </c>
      <c r="S6" s="1" t="s">
        <v>188</v>
      </c>
      <c r="T6" s="1" t="s">
        <v>189</v>
      </c>
      <c r="U6" s="1" t="s">
        <v>190</v>
      </c>
      <c r="V6" s="1" t="s">
        <v>191</v>
      </c>
    </row>
    <row r="7" s="1" customFormat="1" ht="12.75" spans="1:22">
      <c r="A7" s="3">
        <v>999223013638942</v>
      </c>
      <c r="B7" s="1" t="s">
        <v>213</v>
      </c>
      <c r="C7" s="1" t="s">
        <v>214</v>
      </c>
      <c r="D7" s="1" t="s">
        <v>215</v>
      </c>
      <c r="E7" s="1" t="s">
        <v>216</v>
      </c>
      <c r="F7" s="1" t="s">
        <v>176</v>
      </c>
      <c r="G7" s="1" t="s">
        <v>179</v>
      </c>
      <c r="H7" s="1" t="s">
        <v>180</v>
      </c>
      <c r="I7" s="1" t="s">
        <v>217</v>
      </c>
      <c r="J7" s="1" t="s">
        <v>182</v>
      </c>
      <c r="K7" s="1" t="s">
        <v>217</v>
      </c>
      <c r="L7" s="1" t="s">
        <v>217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186</v>
      </c>
      <c r="R7" s="1" t="s">
        <v>218</v>
      </c>
      <c r="S7" s="1" t="s">
        <v>188</v>
      </c>
      <c r="T7" s="1" t="s">
        <v>189</v>
      </c>
      <c r="U7" s="1" t="s">
        <v>190</v>
      </c>
      <c r="V7" s="1" t="s">
        <v>191</v>
      </c>
    </row>
    <row r="8" s="1" customFormat="1" ht="12.75" spans="1:22">
      <c r="A8" s="3">
        <v>999222874943760</v>
      </c>
      <c r="B8" s="1" t="s">
        <v>219</v>
      </c>
      <c r="C8" s="1" t="s">
        <v>220</v>
      </c>
      <c r="D8" s="1" t="s">
        <v>193</v>
      </c>
      <c r="E8" s="1" t="s">
        <v>221</v>
      </c>
      <c r="F8" s="1" t="s">
        <v>176</v>
      </c>
      <c r="G8" s="1" t="s">
        <v>179</v>
      </c>
      <c r="H8" s="1" t="s">
        <v>180</v>
      </c>
      <c r="I8" s="1" t="s">
        <v>222</v>
      </c>
      <c r="J8" s="1" t="s">
        <v>182</v>
      </c>
      <c r="K8" s="1" t="s">
        <v>222</v>
      </c>
      <c r="L8" s="1" t="s">
        <v>222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223</v>
      </c>
      <c r="S8" s="1" t="s">
        <v>188</v>
      </c>
      <c r="T8" s="1" t="s">
        <v>189</v>
      </c>
      <c r="U8" s="1" t="s">
        <v>190</v>
      </c>
      <c r="V8" s="1" t="s">
        <v>191</v>
      </c>
    </row>
    <row r="9" s="1" customFormat="1" ht="12.75" spans="1:22">
      <c r="A9" s="3">
        <v>999222625696687</v>
      </c>
      <c r="B9" s="1" t="s">
        <v>224</v>
      </c>
      <c r="C9" s="1" t="s">
        <v>225</v>
      </c>
      <c r="D9" s="1" t="s">
        <v>226</v>
      </c>
      <c r="E9" s="1" t="s">
        <v>227</v>
      </c>
      <c r="F9" s="1" t="s">
        <v>213</v>
      </c>
      <c r="G9" s="1" t="s">
        <v>179</v>
      </c>
      <c r="H9" s="1" t="s">
        <v>180</v>
      </c>
      <c r="I9" s="1" t="s">
        <v>228</v>
      </c>
      <c r="J9" s="1" t="s">
        <v>182</v>
      </c>
      <c r="K9" s="1" t="s">
        <v>228</v>
      </c>
      <c r="L9" s="1" t="s">
        <v>228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186</v>
      </c>
      <c r="R9" s="1" t="s">
        <v>229</v>
      </c>
      <c r="S9" s="1" t="s">
        <v>188</v>
      </c>
      <c r="T9" s="1" t="s">
        <v>189</v>
      </c>
      <c r="U9" s="1" t="s">
        <v>230</v>
      </c>
      <c r="V9" s="1" t="s">
        <v>191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2023-03-22T01:19:07Z</dcterms:created>
  <dcterms:modified xsi:type="dcterms:W3CDTF">2023-03-22T01:48:27Z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2E32D376EB2C439285D530FF163A486D</vt:lpwstr>
  </property>
  <property fmtid="{D5CDD505-2E9C-101B-9397-08002B2CF9AE}" pid="3" name="KSOProductBuildVer">
    <vt:lpwstr>2052-11.1.0.13703</vt:lpwstr>
  </property>
</Properties>
</file>