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<sst xmlns="http://schemas.openxmlformats.org/spreadsheetml/2006/main" count="484" uniqueCount="197">
  <si>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</si>
  <si>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</si>
  <si>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</si>
  <si>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</si>
  <si>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</si>
  <si>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</si>
  <si>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</si>
  <si>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</si>
  <si>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</si>
  <si>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</si>
  <si>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</si>
  <si>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</si>
  <si>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</si>
  <si>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</si>
  <si>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</si>
  <si>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</si>
  <si>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</si>
  <si>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</si>
  <si>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</si>
  <si>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</si>
  <si>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</si>
  <si>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</si>
  <si>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</si>
  <si>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</si>
  <si>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</si>
  <si>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999222807095497	</t>
  </si>
  <si>
    <t>Ctrip</t>
  </si>
  <si>
    <t>正常</t>
  </si>
  <si>
    <t>[香港]香港悦思青年旅舍(Yesinn @YMT Youth Hostel)(80243638)</t>
  </si>
  <si>
    <t>大床房&lt;至多8间&gt;&lt;2人入住&gt;</t>
  </si>
  <si>
    <t>CNY</t>
  </si>
  <si>
    <t>Li/YING-HUEI</t>
  </si>
  <si>
    <t>CA13744230322CNY</t>
  </si>
  <si>
    <t>未提现</t>
  </si>
  <si>
    <t>携程开票</t>
  </si>
  <si>
    <t xml:space="preserve">3043941	</t>
  </si>
  <si>
    <t xml:space="preserve">	</t>
  </si>
  <si>
    <t xml:space="preserve">999222984507530	</t>
  </si>
  <si>
    <t>[宜兰]烟波大饭店苏澳四季双泉馆(Lakeshore Hotel Suao)(81211050)</t>
  </si>
  <si>
    <t>景观海景家庭房&lt;至多8间&gt;&lt;2人入住&gt;&lt;早餐&gt;</t>
  </si>
  <si>
    <t>CHOU/YUWEN</t>
  </si>
  <si>
    <t xml:space="preserve">3081366	</t>
  </si>
  <si>
    <t xml:space="preserve">999222993597839	</t>
  </si>
  <si>
    <t>[深圳]深圳中洲圣廷苑酒店(80243344)</t>
  </si>
  <si>
    <t>标准大床房&lt;至多8间&gt;&lt;2人入住&gt;</t>
  </si>
  <si>
    <t>李飞</t>
  </si>
  <si>
    <t xml:space="preserve">3084998	</t>
  </si>
  <si>
    <t xml:space="preserve">报客人姓名办理入住	</t>
  </si>
  <si>
    <t xml:space="preserve">999223037670672	</t>
  </si>
  <si>
    <t>[成都]成都双流机场雅斯特国际酒店(91300043)</t>
  </si>
  <si>
    <t>观景双床房&lt;至多8间&gt;&lt;2人入住&gt;&lt;早餐&gt;</t>
  </si>
  <si>
    <t>李恒</t>
  </si>
  <si>
    <t xml:space="preserve">3096996	</t>
  </si>
  <si>
    <t xml:space="preserve">酒店前台蒋先生确认	</t>
  </si>
  <si>
    <t xml:space="preserve">999223045782135	</t>
  </si>
  <si>
    <t>[滁州]格林豪泰智选酒店(滁州万达广场店)(80247776)</t>
  </si>
  <si>
    <t>商务大床房&lt;至多8间&gt;&lt;2人入住&gt;</t>
  </si>
  <si>
    <t>徐丽花</t>
  </si>
  <si>
    <t xml:space="preserve">3098706	</t>
  </si>
  <si>
    <t xml:space="preserve">(GRT)83768476;	</t>
  </si>
  <si>
    <t xml:space="preserve">999223046370783	</t>
  </si>
  <si>
    <t>[苏州]格林豪泰酒店(苏州吴中石湖东路地铁站店)(80246534)</t>
  </si>
  <si>
    <t>郝浩星</t>
  </si>
  <si>
    <t xml:space="preserve">3098852	</t>
  </si>
  <si>
    <t xml:space="preserve">(GRT)83769866;	</t>
  </si>
  <si>
    <t xml:space="preserve">999223046830714	</t>
  </si>
  <si>
    <t>[北京]北京希尔顿酒店(81210102)</t>
  </si>
  <si>
    <t>希尔顿豪华双床房&lt;2人入住&gt;&lt;早餐&gt;</t>
  </si>
  <si>
    <t>汲天一</t>
  </si>
  <si>
    <t xml:space="preserve">3099018	</t>
  </si>
  <si>
    <t xml:space="preserve">酒店预订部闵女士确认订单	</t>
  </si>
  <si>
    <t xml:space="preserve">999223046980564	</t>
  </si>
  <si>
    <t>[北京]格林豪泰智选酒店(北京十里河地铁站店)(68606537)</t>
  </si>
  <si>
    <t>高级大床房&lt;至多8间&gt;&lt;2人入住&gt;</t>
  </si>
  <si>
    <t>崔万岗</t>
  </si>
  <si>
    <t xml:space="preserve">3099071	</t>
  </si>
  <si>
    <t xml:space="preserve">(GRT)83771429;	</t>
  </si>
  <si>
    <t xml:space="preserve">999223047569600	</t>
  </si>
  <si>
    <t>[深圳]深圳大中华希尔顿酒店(81210038)</t>
  </si>
  <si>
    <t>豪华套房&lt;至多8间&gt;&lt;2人入住&gt;</t>
  </si>
  <si>
    <t>吕翀</t>
  </si>
  <si>
    <t xml:space="preserve">3099253	</t>
  </si>
  <si>
    <t xml:space="preserve">酒店前台王女士确认	</t>
  </si>
  <si>
    <t xml:space="preserve">999223049551636	</t>
  </si>
  <si>
    <t>[贵阳]星程酒店(贵阳大十字店)(93876231)</t>
  </si>
  <si>
    <t>何浩然</t>
  </si>
  <si>
    <t xml:space="preserve">3099850	</t>
  </si>
  <si>
    <t xml:space="preserve">R5500032110815671001	</t>
  </si>
  <si>
    <t xml:space="preserve">999223050349934	</t>
  </si>
  <si>
    <t>[台东]鲔鱼家族饭店-台东馆(Fish Hotel -Taitung)(81210508)</t>
  </si>
  <si>
    <t>豪华双床房&lt;至多8间&gt;&lt;2人入住&gt;</t>
  </si>
  <si>
    <t>Huang/Ciao Jie,Huang/Ciao Jie</t>
  </si>
  <si>
    <t xml:space="preserve">3100062	</t>
  </si>
  <si>
    <t xml:space="preserve">.	</t>
  </si>
  <si>
    <t xml:space="preserve">999223054173136	</t>
  </si>
  <si>
    <t>[南京]星程酒店(南京禄口机场店)(93870799)</t>
  </si>
  <si>
    <t>黄风云</t>
  </si>
  <si>
    <t xml:space="preserve">3101293	</t>
  </si>
  <si>
    <t xml:space="preserve">R9004364110833704001	</t>
  </si>
  <si>
    <t xml:space="preserve">999223054862057	</t>
  </si>
  <si>
    <t>商务双床房&lt;至多8间&gt;&lt;2人入住&gt;</t>
  </si>
  <si>
    <t>张磊</t>
  </si>
  <si>
    <t xml:space="preserve">3101541	</t>
  </si>
  <si>
    <t xml:space="preserve">(GRT)83792448;	</t>
  </si>
  <si>
    <t>，</t>
  </si>
  <si>
    <t>6900 CNY</t>
  </si>
  <si>
    <t>A230322092142481</t>
  </si>
  <si>
    <t>总计：6900元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</si>
  <si>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</si>
  <si>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</si>
  <si>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</si>
  <si>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</si>
  <si>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</si>
  <si>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</si>
  <si>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</si>
  <si>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</si>
  <si>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</si>
  <si>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</si>
  <si>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</si>
  <si>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</si>
  <si>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</si>
  <si>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</si>
  <si>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</si>
  <si>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</si>
  <si>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</si>
  <si>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</si>
  <si>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</si>
  <si>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2023-03-06</t>
  </si>
  <si>
    <t>3101541</t>
  </si>
  <si>
    <t>格林豪泰智选酒店(滁州万达广场店)</t>
  </si>
  <si>
    <t>2023-03-07</t>
  </si>
  <si>
    <t>退房日月结</t>
  </si>
  <si>
    <t>168.00</t>
  </si>
  <si>
    <t>RMB</t>
  </si>
  <si>
    <t>0</t>
  </si>
  <si>
    <t>0.00</t>
  </si>
  <si>
    <t>携程汇登国内直连</t>
  </si>
  <si>
    <t>01.011264</t>
  </si>
  <si>
    <t>2023-03-06 19:53:03</t>
  </si>
  <si>
    <t>否</t>
  </si>
  <si>
    <t>广州汇登信息科技有限公司</t>
  </si>
  <si>
    <t>直连</t>
  </si>
  <si>
    <t>中国</t>
  </si>
  <si>
    <t>3101293</t>
  </si>
  <si>
    <t>星程酒店(南京禄口机场店)</t>
  </si>
  <si>
    <t>184.00</t>
  </si>
  <si>
    <t>2023-03-06 19:08:26</t>
  </si>
  <si>
    <t>3100062</t>
  </si>
  <si>
    <t>鲔鱼家族饭店-台东馆</t>
  </si>
  <si>
    <t>Huang Ciao Jie,Huang Ciao Jie</t>
  </si>
  <si>
    <t>310.00</t>
  </si>
  <si>
    <t>2023-03-06 15:09:00</t>
  </si>
  <si>
    <t>3099850</t>
  </si>
  <si>
    <t>星程酒店(贵阳大十字店)</t>
  </si>
  <si>
    <t>201.00</t>
  </si>
  <si>
    <t>2023-03-06 14:07:53</t>
  </si>
  <si>
    <t>3099253</t>
  </si>
  <si>
    <t>深圳大中华希尔顿酒店</t>
  </si>
  <si>
    <t>1850.00</t>
  </si>
  <si>
    <t>2023-03-06 11:52:38</t>
  </si>
  <si>
    <t>3099071</t>
  </si>
  <si>
    <t>格林豪泰智选酒店(北京十里河地铁站店)</t>
  </si>
  <si>
    <t>336.00</t>
  </si>
  <si>
    <t>2023-03-06 11:15:11</t>
  </si>
  <si>
    <t>3099018</t>
  </si>
  <si>
    <t>北京希尔顿酒店</t>
  </si>
  <si>
    <t>1184.00</t>
  </si>
  <si>
    <t>2023-03-06 11:04:36</t>
  </si>
  <si>
    <t>3098852</t>
  </si>
  <si>
    <t>格林豪泰酒店(苏州吴中石湖东路地铁站店)</t>
  </si>
  <si>
    <t>176.00</t>
  </si>
  <si>
    <t>2023-03-06 10:29:24</t>
  </si>
  <si>
    <t>3098706</t>
  </si>
  <si>
    <t>151.00</t>
  </si>
  <si>
    <t>2023-03-06 09:47:44</t>
  </si>
  <si>
    <t>2023-03-05</t>
  </si>
  <si>
    <t>3096996</t>
  </si>
  <si>
    <t>成都双流机场雅斯特国际酒店</t>
  </si>
  <si>
    <t>245.00</t>
  </si>
  <si>
    <t>2023-03-05 20:29:50</t>
  </si>
  <si>
    <t>2023-03-03</t>
  </si>
  <si>
    <t>3084998</t>
  </si>
  <si>
    <t>深圳中洲圣廷苑酒店</t>
  </si>
  <si>
    <t>497.00</t>
  </si>
  <si>
    <t>2023-03-03 10:35:06</t>
  </si>
  <si>
    <t>2023-03-02</t>
  </si>
  <si>
    <t>3081366</t>
  </si>
  <si>
    <t>烟波大饭店苏澳四季双泉馆</t>
  </si>
  <si>
    <t>CHOU YUWEN</t>
  </si>
  <si>
    <t>1360.00</t>
  </si>
  <si>
    <t>2023-03-02 14:32:49</t>
  </si>
  <si>
    <t>2023-02-18</t>
  </si>
  <si>
    <t>3043941</t>
  </si>
  <si>
    <t>香港悦思青年旅舍</t>
  </si>
  <si>
    <t>Li YING-HUEI</t>
  </si>
  <si>
    <t>238.00</t>
  </si>
  <si>
    <t>2023-02-18 22:41:19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</si>
</sst>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44991</v>
      </c>
      <c r="G2" s="6">
        <v>44992</v>
      </c>
      <c r="H2" s="4">
        <v>1</v>
      </c>
      <c r="I2" s="4">
        <v>1</v>
      </c>
      <c r="J2" s="4">
        <v>1</v>
      </c>
      <c r="K2" s="4" t="s">
        <v>30</v>
      </c>
      <c r="L2" s="4">
        <v>238</v>
      </c>
      <c r="M2" s="4">
        <v>238</v>
      </c>
      <c r="N2" s="4" t="s">
        <v>31</v>
      </c>
      <c r="O2" s="4" t="s">
        <v>32</v>
      </c>
      <c r="P2" s="4" t="s">
        <v>33</v>
      </c>
      <c r="Q2" s="4">
        <v>0</v>
      </c>
      <c r="R2" s="7">
        <v>44975</v>
      </c>
      <c r="S2" s="6">
        <v>45007</v>
      </c>
      <c r="T2" s="4" t="s">
        <v>34</v>
      </c>
      <c r="U2" s="4">
        <v>238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44991</v>
      </c>
      <c r="G3" s="6">
        <v>44992</v>
      </c>
      <c r="H3" s="4">
        <v>1</v>
      </c>
      <c r="I3" s="4">
        <v>1</v>
      </c>
      <c r="J3" s="4">
        <v>1</v>
      </c>
      <c r="K3" s="4" t="s">
        <v>30</v>
      </c>
      <c r="L3" s="4">
        <v>1360</v>
      </c>
      <c r="M3" s="4">
        <v>1360</v>
      </c>
      <c r="N3" s="4" t="s">
        <v>40</v>
      </c>
      <c r="O3" s="4" t="s">
        <v>32</v>
      </c>
      <c r="P3" s="4" t="s">
        <v>33</v>
      </c>
      <c r="Q3" s="4">
        <v>0</v>
      </c>
      <c r="R3" s="7">
        <v>44987</v>
      </c>
      <c r="S3" s="6">
        <v>45007</v>
      </c>
      <c r="T3" s="4" t="s">
        <v>34</v>
      </c>
      <c r="U3" s="4">
        <v>1360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44991</v>
      </c>
      <c r="G4" s="6">
        <v>44992</v>
      </c>
      <c r="H4" s="4">
        <v>1</v>
      </c>
      <c r="I4" s="4">
        <v>1</v>
      </c>
      <c r="J4" s="4">
        <v>1</v>
      </c>
      <c r="K4" s="4" t="s">
        <v>30</v>
      </c>
      <c r="L4" s="4">
        <v>497</v>
      </c>
      <c r="M4" s="4">
        <v>497</v>
      </c>
      <c r="N4" s="4" t="s">
        <v>45</v>
      </c>
      <c r="O4" s="4" t="s">
        <v>32</v>
      </c>
      <c r="P4" s="4" t="s">
        <v>33</v>
      </c>
      <c r="Q4" s="4">
        <v>0</v>
      </c>
      <c r="R4" s="7">
        <v>44988</v>
      </c>
      <c r="S4" s="6">
        <v>45007</v>
      </c>
      <c r="T4" s="4" t="s">
        <v>34</v>
      </c>
      <c r="U4" s="4">
        <v>497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44991</v>
      </c>
      <c r="G5" s="6">
        <v>44992</v>
      </c>
      <c r="H5" s="4">
        <v>1</v>
      </c>
      <c r="I5" s="4">
        <v>1</v>
      </c>
      <c r="J5" s="4">
        <v>1</v>
      </c>
      <c r="K5" s="4" t="s">
        <v>30</v>
      </c>
      <c r="L5" s="4">
        <v>245</v>
      </c>
      <c r="M5" s="4">
        <v>245</v>
      </c>
      <c r="N5" s="4" t="s">
        <v>51</v>
      </c>
      <c r="O5" s="4" t="s">
        <v>32</v>
      </c>
      <c r="P5" s="4" t="s">
        <v>33</v>
      </c>
      <c r="Q5" s="4">
        <v>0</v>
      </c>
      <c r="R5" s="7">
        <v>44990</v>
      </c>
      <c r="S5" s="6">
        <v>45007</v>
      </c>
      <c r="T5" s="4" t="s">
        <v>34</v>
      </c>
      <c r="U5" s="4">
        <v>245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44991</v>
      </c>
      <c r="G6" s="6">
        <v>44992</v>
      </c>
      <c r="H6" s="4">
        <v>1</v>
      </c>
      <c r="I6" s="4">
        <v>1</v>
      </c>
      <c r="J6" s="4">
        <v>1</v>
      </c>
      <c r="K6" s="4" t="s">
        <v>30</v>
      </c>
      <c r="L6" s="4">
        <v>151</v>
      </c>
      <c r="M6" s="4">
        <v>151</v>
      </c>
      <c r="N6" s="4" t="s">
        <v>57</v>
      </c>
      <c r="O6" s="4" t="s">
        <v>32</v>
      </c>
      <c r="P6" s="4" t="s">
        <v>33</v>
      </c>
      <c r="Q6" s="4">
        <v>0</v>
      </c>
      <c r="R6" s="7">
        <v>44991</v>
      </c>
      <c r="S6" s="6">
        <v>45007</v>
      </c>
      <c r="T6" s="4" t="s">
        <v>34</v>
      </c>
      <c r="U6" s="4">
        <v>151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29</v>
      </c>
      <c r="F7" s="6">
        <v>44991</v>
      </c>
      <c r="G7" s="6">
        <v>44992</v>
      </c>
      <c r="H7" s="4">
        <v>1</v>
      </c>
      <c r="I7" s="4">
        <v>1</v>
      </c>
      <c r="J7" s="4">
        <v>1</v>
      </c>
      <c r="K7" s="4" t="s">
        <v>30</v>
      </c>
      <c r="L7" s="4">
        <v>176</v>
      </c>
      <c r="M7" s="4">
        <v>176</v>
      </c>
      <c r="N7" s="4" t="s">
        <v>62</v>
      </c>
      <c r="O7" s="4" t="s">
        <v>32</v>
      </c>
      <c r="P7" s="4" t="s">
        <v>33</v>
      </c>
      <c r="Q7" s="4">
        <v>0</v>
      </c>
      <c r="R7" s="7">
        <v>44991</v>
      </c>
      <c r="S7" s="6">
        <v>45007</v>
      </c>
      <c r="T7" s="4" t="s">
        <v>34</v>
      </c>
      <c r="U7" s="4">
        <v>176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44991</v>
      </c>
      <c r="G8" s="6">
        <v>44992</v>
      </c>
      <c r="H8" s="4">
        <v>1</v>
      </c>
      <c r="I8" s="4">
        <v>1</v>
      </c>
      <c r="J8" s="4">
        <v>1</v>
      </c>
      <c r="K8" s="4" t="s">
        <v>30</v>
      </c>
      <c r="L8" s="4">
        <v>1184</v>
      </c>
      <c r="M8" s="4">
        <v>1184</v>
      </c>
      <c r="N8" s="4" t="s">
        <v>68</v>
      </c>
      <c r="O8" s="4" t="s">
        <v>32</v>
      </c>
      <c r="P8" s="4" t="s">
        <v>33</v>
      </c>
      <c r="Q8" s="4">
        <v>0</v>
      </c>
      <c r="R8" s="7">
        <v>44991</v>
      </c>
      <c r="S8" s="6">
        <v>45007</v>
      </c>
      <c r="T8" s="4" t="s">
        <v>34</v>
      </c>
      <c r="U8" s="4">
        <v>1184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44991</v>
      </c>
      <c r="G9" s="6">
        <v>44992</v>
      </c>
      <c r="H9" s="4">
        <v>1</v>
      </c>
      <c r="I9" s="4">
        <v>1</v>
      </c>
      <c r="J9" s="4">
        <v>1</v>
      </c>
      <c r="K9" s="4" t="s">
        <v>30</v>
      </c>
      <c r="L9" s="4">
        <v>336</v>
      </c>
      <c r="M9" s="4">
        <v>336</v>
      </c>
      <c r="N9" s="4" t="s">
        <v>74</v>
      </c>
      <c r="O9" s="4" t="s">
        <v>32</v>
      </c>
      <c r="P9" s="4" t="s">
        <v>33</v>
      </c>
      <c r="Q9" s="4">
        <v>0</v>
      </c>
      <c r="R9" s="7">
        <v>44991</v>
      </c>
      <c r="S9" s="6">
        <v>45007</v>
      </c>
      <c r="T9" s="4" t="s">
        <v>34</v>
      </c>
      <c r="U9" s="4">
        <v>336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44991</v>
      </c>
      <c r="G10" s="6">
        <v>44992</v>
      </c>
      <c r="H10" s="4">
        <v>1</v>
      </c>
      <c r="I10" s="4">
        <v>1</v>
      </c>
      <c r="J10" s="4">
        <v>1</v>
      </c>
      <c r="K10" s="4" t="s">
        <v>30</v>
      </c>
      <c r="L10" s="4">
        <v>1850</v>
      </c>
      <c r="M10" s="4">
        <v>1850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44991</v>
      </c>
      <c r="S10" s="6">
        <v>45007</v>
      </c>
      <c r="T10" s="4" t="s">
        <v>34</v>
      </c>
      <c r="U10" s="4">
        <v>1850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29</v>
      </c>
      <c r="F11" s="6">
        <v>44991</v>
      </c>
      <c r="G11" s="6">
        <v>44992</v>
      </c>
      <c r="H11" s="4">
        <v>1</v>
      </c>
      <c r="I11" s="4">
        <v>1</v>
      </c>
      <c r="J11" s="4">
        <v>1</v>
      </c>
      <c r="K11" s="4" t="s">
        <v>30</v>
      </c>
      <c r="L11" s="4">
        <v>201</v>
      </c>
      <c r="M11" s="4">
        <v>201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44991</v>
      </c>
      <c r="S11" s="6">
        <v>45007</v>
      </c>
      <c r="T11" s="4" t="s">
        <v>34</v>
      </c>
      <c r="U11" s="4">
        <v>201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44991</v>
      </c>
      <c r="G12" s="6">
        <v>44992</v>
      </c>
      <c r="H12" s="4">
        <v>1</v>
      </c>
      <c r="I12" s="4">
        <v>1</v>
      </c>
      <c r="J12" s="4">
        <v>1</v>
      </c>
      <c r="K12" s="4" t="s">
        <v>30</v>
      </c>
      <c r="L12" s="4">
        <v>310</v>
      </c>
      <c r="M12" s="4">
        <v>310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44991</v>
      </c>
      <c r="S12" s="6">
        <v>45007</v>
      </c>
      <c r="T12" s="4" t="s">
        <v>34</v>
      </c>
      <c r="U12" s="4">
        <v>310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29</v>
      </c>
      <c r="F13" s="6">
        <v>44991</v>
      </c>
      <c r="G13" s="6">
        <v>44992</v>
      </c>
      <c r="H13" s="4">
        <v>1</v>
      </c>
      <c r="I13" s="4">
        <v>1</v>
      </c>
      <c r="J13" s="4">
        <v>1</v>
      </c>
      <c r="K13" s="4" t="s">
        <v>30</v>
      </c>
      <c r="L13" s="4">
        <v>184</v>
      </c>
      <c r="M13" s="4">
        <v>184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44991</v>
      </c>
      <c r="S13" s="6">
        <v>45007</v>
      </c>
      <c r="T13" s="4" t="s">
        <v>34</v>
      </c>
      <c r="U13" s="4">
        <v>184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55</v>
      </c>
      <c r="E14" s="4" t="s">
        <v>100</v>
      </c>
      <c r="F14" s="6">
        <v>44991</v>
      </c>
      <c r="G14" s="6">
        <v>44992</v>
      </c>
      <c r="H14" s="4">
        <v>1</v>
      </c>
      <c r="I14" s="4">
        <v>1</v>
      </c>
      <c r="J14" s="4">
        <v>1</v>
      </c>
      <c r="K14" s="4" t="s">
        <v>30</v>
      </c>
      <c r="L14" s="4">
        <v>168</v>
      </c>
      <c r="M14" s="4">
        <v>168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44991</v>
      </c>
      <c r="S14" s="6">
        <v>45007</v>
      </c>
      <c r="T14" s="4" t="s">
        <v>34</v>
      </c>
      <c r="U14" s="4">
        <v>168</v>
      </c>
      <c r="V14" s="4">
        <v>0</v>
      </c>
      <c r="W14" s="4">
        <v>0</v>
      </c>
      <c r="X14" s="4" t="s">
        <v>102</v>
      </c>
      <c r="Y14" s="4" t="s">
        <v>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5">
        <v>999222807095497</v>
      </c>
      <c r="B2" s="6">
        <v>44991</v>
      </c>
      <c r="C2" s="6">
        <v>44992</v>
      </c>
      <c r="D2" s="4">
        <v>238</v>
      </c>
      <c r="E2" s="4" t="str">
        <f>VLOOKUP(A2,HOP!A:L,12,0)</f>
        <v>238.00</v>
      </c>
      <c r="F2" s="4" t="str">
        <f>VLOOKUP(A2,HOP!A:C,3,0)</f>
        <v>3043941</v>
      </c>
      <c r="G2" s="4">
        <f>D2-E2</f>
        <v>0</v>
      </c>
      <c r="H2" s="4" t="str">
        <f>$H$1&amp;F2</f>
        <v>，3043941</v>
      </c>
      <c r="I2" s="4" t="str">
        <f>VLOOKUP(A2,HOP!A:U,21,0)</f>
        <v>直连</v>
      </c>
    </row>
    <row r="3" s="4" customFormat="1" spans="1:9">
      <c r="A3" s="5">
        <v>999222984507530</v>
      </c>
      <c r="B3" s="6">
        <v>44991</v>
      </c>
      <c r="C3" s="6">
        <v>44992</v>
      </c>
      <c r="D3" s="4">
        <v>1360</v>
      </c>
      <c r="E3" s="4" t="str">
        <f>VLOOKUP(A3,HOP!A:L,12,0)</f>
        <v>1360.00</v>
      </c>
      <c r="F3" s="4" t="str">
        <f>VLOOKUP(A3,HOP!A:C,3,0)</f>
        <v>3081366</v>
      </c>
      <c r="G3" s="4">
        <f t="shared" ref="G3:G14" si="0">D3-E3</f>
        <v>0</v>
      </c>
      <c r="H3" s="4" t="str">
        <f t="shared" ref="H3:H14" si="1">$H$1&amp;F3</f>
        <v>，3081366</v>
      </c>
      <c r="I3" s="4" t="str">
        <f>VLOOKUP(A3,HOP!A:U,21,0)</f>
        <v>直连</v>
      </c>
    </row>
    <row r="4" s="4" customFormat="1" spans="1:9">
      <c r="A4" s="5">
        <v>999222993597839</v>
      </c>
      <c r="B4" s="6">
        <v>44991</v>
      </c>
      <c r="C4" s="6">
        <v>44992</v>
      </c>
      <c r="D4" s="4">
        <v>497</v>
      </c>
      <c r="E4" s="4" t="str">
        <f>VLOOKUP(A4,HOP!A:L,12,0)</f>
        <v>497.00</v>
      </c>
      <c r="F4" s="4" t="str">
        <f>VLOOKUP(A4,HOP!A:C,3,0)</f>
        <v>3084998</v>
      </c>
      <c r="G4" s="4">
        <f t="shared" si="0"/>
        <v>0</v>
      </c>
      <c r="H4" s="4" t="str">
        <f t="shared" si="1"/>
        <v>，3084998</v>
      </c>
      <c r="I4" s="4" t="str">
        <f>VLOOKUP(A4,HOP!A:U,21,0)</f>
        <v>直连</v>
      </c>
    </row>
    <row r="5" s="4" customFormat="1" spans="1:9">
      <c r="A5" s="5">
        <v>999223037670672</v>
      </c>
      <c r="B5" s="6">
        <v>44991</v>
      </c>
      <c r="C5" s="6">
        <v>44992</v>
      </c>
      <c r="D5" s="4">
        <v>245</v>
      </c>
      <c r="E5" s="4" t="str">
        <f>VLOOKUP(A5,HOP!A:L,12,0)</f>
        <v>245.00</v>
      </c>
      <c r="F5" s="4" t="str">
        <f>VLOOKUP(A5,HOP!A:C,3,0)</f>
        <v>3096996</v>
      </c>
      <c r="G5" s="4">
        <f t="shared" si="0"/>
        <v>0</v>
      </c>
      <c r="H5" s="4" t="str">
        <f t="shared" si="1"/>
        <v>，3096996</v>
      </c>
      <c r="I5" s="4" t="str">
        <f>VLOOKUP(A5,HOP!A:U,21,0)</f>
        <v>直连</v>
      </c>
    </row>
    <row r="6" s="4" customFormat="1" spans="1:9">
      <c r="A6" s="5">
        <v>999223045782135</v>
      </c>
      <c r="B6" s="6">
        <v>44991</v>
      </c>
      <c r="C6" s="6">
        <v>44992</v>
      </c>
      <c r="D6" s="4">
        <v>151</v>
      </c>
      <c r="E6" s="4" t="str">
        <f>VLOOKUP(A6,HOP!A:L,12,0)</f>
        <v>151.00</v>
      </c>
      <c r="F6" s="4" t="str">
        <f>VLOOKUP(A6,HOP!A:C,3,0)</f>
        <v>3098706</v>
      </c>
      <c r="G6" s="4">
        <f t="shared" si="0"/>
        <v>0</v>
      </c>
      <c r="H6" s="4" t="str">
        <f t="shared" si="1"/>
        <v>，3098706</v>
      </c>
      <c r="I6" s="4" t="str">
        <f>VLOOKUP(A6,HOP!A:U,21,0)</f>
        <v>直连</v>
      </c>
    </row>
    <row r="7" s="4" customFormat="1" spans="1:9">
      <c r="A7" s="5">
        <v>999223046370783</v>
      </c>
      <c r="B7" s="6">
        <v>44991</v>
      </c>
      <c r="C7" s="6">
        <v>44992</v>
      </c>
      <c r="D7" s="4">
        <v>176</v>
      </c>
      <c r="E7" s="4" t="str">
        <f>VLOOKUP(A7,HOP!A:L,12,0)</f>
        <v>176.00</v>
      </c>
      <c r="F7" s="4" t="str">
        <f>VLOOKUP(A7,HOP!A:C,3,0)</f>
        <v>3098852</v>
      </c>
      <c r="G7" s="4">
        <f t="shared" si="0"/>
        <v>0</v>
      </c>
      <c r="H7" s="4" t="str">
        <f t="shared" si="1"/>
        <v>，3098852</v>
      </c>
      <c r="I7" s="4" t="str">
        <f>VLOOKUP(A7,HOP!A:U,21,0)</f>
        <v>直连</v>
      </c>
    </row>
    <row r="8" s="4" customFormat="1" spans="1:9">
      <c r="A8" s="5">
        <v>999223046830714</v>
      </c>
      <c r="B8" s="6">
        <v>44991</v>
      </c>
      <c r="C8" s="6">
        <v>44992</v>
      </c>
      <c r="D8" s="4">
        <v>1184</v>
      </c>
      <c r="E8" s="4" t="str">
        <f>VLOOKUP(A8,HOP!A:L,12,0)</f>
        <v>1184.00</v>
      </c>
      <c r="F8" s="4" t="str">
        <f>VLOOKUP(A8,HOP!A:C,3,0)</f>
        <v>3099018</v>
      </c>
      <c r="G8" s="4">
        <f t="shared" si="0"/>
        <v>0</v>
      </c>
      <c r="H8" s="4" t="str">
        <f t="shared" si="1"/>
        <v>，3099018</v>
      </c>
      <c r="I8" s="4" t="str">
        <f>VLOOKUP(A8,HOP!A:U,21,0)</f>
        <v>直连</v>
      </c>
    </row>
    <row r="9" s="4" customFormat="1" spans="1:9">
      <c r="A9" s="5">
        <v>999223046980564</v>
      </c>
      <c r="B9" s="6">
        <v>44991</v>
      </c>
      <c r="C9" s="6">
        <v>44992</v>
      </c>
      <c r="D9" s="4">
        <v>336</v>
      </c>
      <c r="E9" s="4" t="str">
        <f>VLOOKUP(A9,HOP!A:L,12,0)</f>
        <v>336.00</v>
      </c>
      <c r="F9" s="4" t="str">
        <f>VLOOKUP(A9,HOP!A:C,3,0)</f>
        <v>3099071</v>
      </c>
      <c r="G9" s="4">
        <f t="shared" si="0"/>
        <v>0</v>
      </c>
      <c r="H9" s="4" t="str">
        <f t="shared" si="1"/>
        <v>，3099071</v>
      </c>
      <c r="I9" s="4" t="str">
        <f>VLOOKUP(A9,HOP!A:U,21,0)</f>
        <v>直连</v>
      </c>
    </row>
    <row r="10" s="4" customFormat="1" spans="1:9">
      <c r="A10" s="5">
        <v>999223047569600</v>
      </c>
      <c r="B10" s="6">
        <v>44991</v>
      </c>
      <c r="C10" s="6">
        <v>44992</v>
      </c>
      <c r="D10" s="4">
        <v>1850</v>
      </c>
      <c r="E10" s="4" t="str">
        <f>VLOOKUP(A10,HOP!A:L,12,0)</f>
        <v>1850.00</v>
      </c>
      <c r="F10" s="4" t="str">
        <f>VLOOKUP(A10,HOP!A:C,3,0)</f>
        <v>3099253</v>
      </c>
      <c r="G10" s="4">
        <f t="shared" si="0"/>
        <v>0</v>
      </c>
      <c r="H10" s="4" t="str">
        <f t="shared" si="1"/>
        <v>，3099253</v>
      </c>
      <c r="I10" s="4" t="str">
        <f>VLOOKUP(A10,HOP!A:U,21,0)</f>
        <v>直连</v>
      </c>
    </row>
    <row r="11" s="4" customFormat="1" spans="1:9">
      <c r="A11" s="5">
        <v>999223049551636</v>
      </c>
      <c r="B11" s="6">
        <v>44991</v>
      </c>
      <c r="C11" s="6">
        <v>44992</v>
      </c>
      <c r="D11" s="4">
        <v>201</v>
      </c>
      <c r="E11" s="4" t="str">
        <f>VLOOKUP(A11,HOP!A:L,12,0)</f>
        <v>201.00</v>
      </c>
      <c r="F11" s="4" t="str">
        <f>VLOOKUP(A11,HOP!A:C,3,0)</f>
        <v>3099850</v>
      </c>
      <c r="G11" s="4">
        <f t="shared" si="0"/>
        <v>0</v>
      </c>
      <c r="H11" s="4" t="str">
        <f t="shared" si="1"/>
        <v>，3099850</v>
      </c>
      <c r="I11" s="4" t="str">
        <f>VLOOKUP(A11,HOP!A:U,21,0)</f>
        <v>直连</v>
      </c>
    </row>
    <row r="12" s="4" customFormat="1" spans="1:9">
      <c r="A12" s="5">
        <v>999223050349934</v>
      </c>
      <c r="B12" s="6">
        <v>44991</v>
      </c>
      <c r="C12" s="6">
        <v>44992</v>
      </c>
      <c r="D12" s="4">
        <v>310</v>
      </c>
      <c r="E12" s="4" t="str">
        <f>VLOOKUP(A12,HOP!A:L,12,0)</f>
        <v>310.00</v>
      </c>
      <c r="F12" s="4" t="str">
        <f>VLOOKUP(A12,HOP!A:C,3,0)</f>
        <v>3100062</v>
      </c>
      <c r="G12" s="4">
        <f t="shared" si="0"/>
        <v>0</v>
      </c>
      <c r="H12" s="4" t="str">
        <f t="shared" si="1"/>
        <v>，3100062</v>
      </c>
      <c r="I12" s="4" t="str">
        <f>VLOOKUP(A12,HOP!A:U,21,0)</f>
        <v>直连</v>
      </c>
    </row>
    <row r="13" s="4" customFormat="1" spans="1:9">
      <c r="A13" s="5">
        <v>999223054173136</v>
      </c>
      <c r="B13" s="6">
        <v>44991</v>
      </c>
      <c r="C13" s="6">
        <v>44992</v>
      </c>
      <c r="D13" s="4">
        <v>184</v>
      </c>
      <c r="E13" s="4" t="str">
        <f>VLOOKUP(A13,HOP!A:L,12,0)</f>
        <v>184.00</v>
      </c>
      <c r="F13" s="4" t="str">
        <f>VLOOKUP(A13,HOP!A:C,3,0)</f>
        <v>3101293</v>
      </c>
      <c r="G13" s="4">
        <f t="shared" si="0"/>
        <v>0</v>
      </c>
      <c r="H13" s="4" t="str">
        <f t="shared" si="1"/>
        <v>，3101293</v>
      </c>
      <c r="I13" s="4" t="str">
        <f>VLOOKUP(A13,HOP!A:U,21,0)</f>
        <v>直连</v>
      </c>
    </row>
    <row r="14" s="4" customFormat="1" spans="1:9">
      <c r="A14" s="5">
        <v>999223054862057</v>
      </c>
      <c r="B14" s="6">
        <v>44991</v>
      </c>
      <c r="C14" s="6">
        <v>44992</v>
      </c>
      <c r="D14" s="4">
        <v>168</v>
      </c>
      <c r="E14" s="4" t="str">
        <f>VLOOKUP(A14,HOP!A:L,12,0)</f>
        <v>168.00</v>
      </c>
      <c r="F14" s="4" t="str">
        <f>VLOOKUP(A14,HOP!A:C,3,0)</f>
        <v>3101541</v>
      </c>
      <c r="G14" s="4">
        <f t="shared" si="0"/>
        <v>0</v>
      </c>
      <c r="H14" s="4" t="str">
        <f t="shared" si="1"/>
        <v>，3101541</v>
      </c>
      <c r="I14" s="4" t="str">
        <f>VLOOKUP(A14,HOP!A:U,21,0)</f>
        <v>直连</v>
      </c>
    </row>
    <row r="16" spans="4:4">
      <c r="D16" s="4">
        <f>SUM(D2:D15)</f>
        <v>6900</v>
      </c>
    </row>
    <row r="17" spans="4:4">
      <c r="D17" s="4" t="s">
        <v>105</v>
      </c>
    </row>
    <row r="22" spans="1:1">
      <c r="A22" s="4" t="s">
        <v>106</v>
      </c>
    </row>
    <row r="23" spans="1:1">
      <c r="A23" s="4" t="s">
        <v>107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999223054862057</v>
      </c>
      <c r="B2" s="1" t="s">
        <v>127</v>
      </c>
      <c r="C2" s="1" t="s">
        <v>128</v>
      </c>
      <c r="D2" s="1" t="s">
        <v>129</v>
      </c>
      <c r="E2" s="1" t="s">
        <v>101</v>
      </c>
      <c r="F2" s="1" t="s">
        <v>127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3">
        <v>999223054173136</v>
      </c>
      <c r="B3" s="1" t="s">
        <v>127</v>
      </c>
      <c r="C3" s="1" t="s">
        <v>143</v>
      </c>
      <c r="D3" s="1" t="s">
        <v>144</v>
      </c>
      <c r="E3" s="1" t="s">
        <v>96</v>
      </c>
      <c r="F3" s="1" t="s">
        <v>127</v>
      </c>
      <c r="G3" s="1" t="s">
        <v>130</v>
      </c>
      <c r="H3" s="1" t="s">
        <v>131</v>
      </c>
      <c r="I3" s="1" t="s">
        <v>145</v>
      </c>
      <c r="J3" s="1" t="s">
        <v>133</v>
      </c>
      <c r="K3" s="1" t="s">
        <v>145</v>
      </c>
      <c r="L3" s="1" t="s">
        <v>145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146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3">
        <v>999223050349934</v>
      </c>
      <c r="B4" s="1" t="s">
        <v>127</v>
      </c>
      <c r="C4" s="1" t="s">
        <v>147</v>
      </c>
      <c r="D4" s="1" t="s">
        <v>148</v>
      </c>
      <c r="E4" s="1" t="s">
        <v>149</v>
      </c>
      <c r="F4" s="1" t="s">
        <v>127</v>
      </c>
      <c r="G4" s="1" t="s">
        <v>130</v>
      </c>
      <c r="H4" s="1" t="s">
        <v>131</v>
      </c>
      <c r="I4" s="1" t="s">
        <v>150</v>
      </c>
      <c r="J4" s="1" t="s">
        <v>133</v>
      </c>
      <c r="K4" s="1" t="s">
        <v>150</v>
      </c>
      <c r="L4" s="1" t="s">
        <v>150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151</v>
      </c>
      <c r="S4" s="1" t="s">
        <v>139</v>
      </c>
      <c r="T4" s="1" t="s">
        <v>140</v>
      </c>
      <c r="U4" s="1" t="s">
        <v>141</v>
      </c>
      <c r="V4" s="1" t="s">
        <v>142</v>
      </c>
    </row>
    <row r="5" s="1" customFormat="1" spans="1:22">
      <c r="A5" s="3">
        <v>999223049551636</v>
      </c>
      <c r="B5" s="1" t="s">
        <v>127</v>
      </c>
      <c r="C5" s="1" t="s">
        <v>152</v>
      </c>
      <c r="D5" s="1" t="s">
        <v>153</v>
      </c>
      <c r="E5" s="1" t="s">
        <v>85</v>
      </c>
      <c r="F5" s="1" t="s">
        <v>127</v>
      </c>
      <c r="G5" s="1" t="s">
        <v>130</v>
      </c>
      <c r="H5" s="1" t="s">
        <v>131</v>
      </c>
      <c r="I5" s="1" t="s">
        <v>154</v>
      </c>
      <c r="J5" s="1" t="s">
        <v>133</v>
      </c>
      <c r="K5" s="1" t="s">
        <v>154</v>
      </c>
      <c r="L5" s="1" t="s">
        <v>154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155</v>
      </c>
      <c r="S5" s="1" t="s">
        <v>139</v>
      </c>
      <c r="T5" s="1" t="s">
        <v>140</v>
      </c>
      <c r="U5" s="1" t="s">
        <v>141</v>
      </c>
      <c r="V5" s="1" t="s">
        <v>142</v>
      </c>
    </row>
    <row r="6" s="1" customFormat="1" spans="1:22">
      <c r="A6" s="3">
        <v>999223047569600</v>
      </c>
      <c r="B6" s="1" t="s">
        <v>127</v>
      </c>
      <c r="C6" s="1" t="s">
        <v>156</v>
      </c>
      <c r="D6" s="1" t="s">
        <v>157</v>
      </c>
      <c r="E6" s="1" t="s">
        <v>80</v>
      </c>
      <c r="F6" s="1" t="s">
        <v>127</v>
      </c>
      <c r="G6" s="1" t="s">
        <v>130</v>
      </c>
      <c r="H6" s="1" t="s">
        <v>131</v>
      </c>
      <c r="I6" s="1" t="s">
        <v>158</v>
      </c>
      <c r="J6" s="1" t="s">
        <v>133</v>
      </c>
      <c r="K6" s="1" t="s">
        <v>158</v>
      </c>
      <c r="L6" s="1" t="s">
        <v>158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159</v>
      </c>
      <c r="S6" s="1" t="s">
        <v>139</v>
      </c>
      <c r="T6" s="1" t="s">
        <v>140</v>
      </c>
      <c r="U6" s="1" t="s">
        <v>141</v>
      </c>
      <c r="V6" s="1" t="s">
        <v>142</v>
      </c>
    </row>
    <row r="7" s="1" customFormat="1" spans="1:22">
      <c r="A7" s="3">
        <v>999223046980564</v>
      </c>
      <c r="B7" s="1" t="s">
        <v>127</v>
      </c>
      <c r="C7" s="1" t="s">
        <v>160</v>
      </c>
      <c r="D7" s="1" t="s">
        <v>161</v>
      </c>
      <c r="E7" s="1" t="s">
        <v>74</v>
      </c>
      <c r="F7" s="1" t="s">
        <v>127</v>
      </c>
      <c r="G7" s="1" t="s">
        <v>130</v>
      </c>
      <c r="H7" s="1" t="s">
        <v>131</v>
      </c>
      <c r="I7" s="1" t="s">
        <v>162</v>
      </c>
      <c r="J7" s="1" t="s">
        <v>133</v>
      </c>
      <c r="K7" s="1" t="s">
        <v>162</v>
      </c>
      <c r="L7" s="1" t="s">
        <v>162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163</v>
      </c>
      <c r="S7" s="1" t="s">
        <v>139</v>
      </c>
      <c r="T7" s="1" t="s">
        <v>140</v>
      </c>
      <c r="U7" s="1" t="s">
        <v>141</v>
      </c>
      <c r="V7" s="1" t="s">
        <v>142</v>
      </c>
    </row>
    <row r="8" s="1" customFormat="1" spans="1:22">
      <c r="A8" s="3">
        <v>999223046830714</v>
      </c>
      <c r="B8" s="1" t="s">
        <v>127</v>
      </c>
      <c r="C8" s="1" t="s">
        <v>164</v>
      </c>
      <c r="D8" s="1" t="s">
        <v>165</v>
      </c>
      <c r="E8" s="1" t="s">
        <v>68</v>
      </c>
      <c r="F8" s="1" t="s">
        <v>127</v>
      </c>
      <c r="G8" s="1" t="s">
        <v>130</v>
      </c>
      <c r="H8" s="1" t="s">
        <v>131</v>
      </c>
      <c r="I8" s="1" t="s">
        <v>166</v>
      </c>
      <c r="J8" s="1" t="s">
        <v>133</v>
      </c>
      <c r="K8" s="1" t="s">
        <v>166</v>
      </c>
      <c r="L8" s="1" t="s">
        <v>166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167</v>
      </c>
      <c r="S8" s="1" t="s">
        <v>139</v>
      </c>
      <c r="T8" s="1" t="s">
        <v>140</v>
      </c>
      <c r="U8" s="1" t="s">
        <v>141</v>
      </c>
      <c r="V8" s="1" t="s">
        <v>142</v>
      </c>
    </row>
    <row r="9" s="1" customFormat="1" spans="1:22">
      <c r="A9" s="3">
        <v>999223046370783</v>
      </c>
      <c r="B9" s="1" t="s">
        <v>127</v>
      </c>
      <c r="C9" s="1" t="s">
        <v>168</v>
      </c>
      <c r="D9" s="1" t="s">
        <v>169</v>
      </c>
      <c r="E9" s="1" t="s">
        <v>62</v>
      </c>
      <c r="F9" s="1" t="s">
        <v>127</v>
      </c>
      <c r="G9" s="1" t="s">
        <v>130</v>
      </c>
      <c r="H9" s="1" t="s">
        <v>131</v>
      </c>
      <c r="I9" s="1" t="s">
        <v>170</v>
      </c>
      <c r="J9" s="1" t="s">
        <v>133</v>
      </c>
      <c r="K9" s="1" t="s">
        <v>170</v>
      </c>
      <c r="L9" s="1" t="s">
        <v>170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171</v>
      </c>
      <c r="S9" s="1" t="s">
        <v>139</v>
      </c>
      <c r="T9" s="1" t="s">
        <v>140</v>
      </c>
      <c r="U9" s="1" t="s">
        <v>141</v>
      </c>
      <c r="V9" s="1" t="s">
        <v>142</v>
      </c>
    </row>
    <row r="10" s="1" customFormat="1" spans="1:22">
      <c r="A10" s="3">
        <v>999223045782135</v>
      </c>
      <c r="B10" s="1" t="s">
        <v>127</v>
      </c>
      <c r="C10" s="1" t="s">
        <v>172</v>
      </c>
      <c r="D10" s="1" t="s">
        <v>129</v>
      </c>
      <c r="E10" s="1" t="s">
        <v>57</v>
      </c>
      <c r="F10" s="1" t="s">
        <v>127</v>
      </c>
      <c r="G10" s="1" t="s">
        <v>130</v>
      </c>
      <c r="H10" s="1" t="s">
        <v>131</v>
      </c>
      <c r="I10" s="1" t="s">
        <v>173</v>
      </c>
      <c r="J10" s="1" t="s">
        <v>133</v>
      </c>
      <c r="K10" s="1" t="s">
        <v>173</v>
      </c>
      <c r="L10" s="1" t="s">
        <v>173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174</v>
      </c>
      <c r="S10" s="1" t="s">
        <v>139</v>
      </c>
      <c r="T10" s="1" t="s">
        <v>140</v>
      </c>
      <c r="U10" s="1" t="s">
        <v>141</v>
      </c>
      <c r="V10" s="1" t="s">
        <v>142</v>
      </c>
    </row>
    <row r="11" s="1" customFormat="1" spans="1:22">
      <c r="A11" s="3">
        <v>999223037670672</v>
      </c>
      <c r="B11" s="1" t="s">
        <v>175</v>
      </c>
      <c r="C11" s="1" t="s">
        <v>176</v>
      </c>
      <c r="D11" s="1" t="s">
        <v>177</v>
      </c>
      <c r="E11" s="1" t="s">
        <v>51</v>
      </c>
      <c r="F11" s="1" t="s">
        <v>127</v>
      </c>
      <c r="G11" s="1" t="s">
        <v>130</v>
      </c>
      <c r="H11" s="1" t="s">
        <v>131</v>
      </c>
      <c r="I11" s="1" t="s">
        <v>178</v>
      </c>
      <c r="J11" s="1" t="s">
        <v>133</v>
      </c>
      <c r="K11" s="1" t="s">
        <v>178</v>
      </c>
      <c r="L11" s="1" t="s">
        <v>178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179</v>
      </c>
      <c r="S11" s="1" t="s">
        <v>139</v>
      </c>
      <c r="T11" s="1" t="s">
        <v>140</v>
      </c>
      <c r="U11" s="1" t="s">
        <v>141</v>
      </c>
      <c r="V11" s="1" t="s">
        <v>142</v>
      </c>
    </row>
    <row r="12" s="1" customFormat="1" spans="1:22">
      <c r="A12" s="3">
        <v>999222993597839</v>
      </c>
      <c r="B12" s="1" t="s">
        <v>180</v>
      </c>
      <c r="C12" s="1" t="s">
        <v>181</v>
      </c>
      <c r="D12" s="1" t="s">
        <v>182</v>
      </c>
      <c r="E12" s="1" t="s">
        <v>45</v>
      </c>
      <c r="F12" s="1" t="s">
        <v>127</v>
      </c>
      <c r="G12" s="1" t="s">
        <v>130</v>
      </c>
      <c r="H12" s="1" t="s">
        <v>131</v>
      </c>
      <c r="I12" s="1" t="s">
        <v>183</v>
      </c>
      <c r="J12" s="1" t="s">
        <v>133</v>
      </c>
      <c r="K12" s="1" t="s">
        <v>183</v>
      </c>
      <c r="L12" s="1" t="s">
        <v>183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137</v>
      </c>
      <c r="R12" s="1" t="s">
        <v>184</v>
      </c>
      <c r="S12" s="1" t="s">
        <v>139</v>
      </c>
      <c r="T12" s="1" t="s">
        <v>140</v>
      </c>
      <c r="U12" s="1" t="s">
        <v>141</v>
      </c>
      <c r="V12" s="1" t="s">
        <v>142</v>
      </c>
    </row>
    <row r="13" s="1" customFormat="1" spans="1:22">
      <c r="A13" s="3">
        <v>999222984507530</v>
      </c>
      <c r="B13" s="1" t="s">
        <v>185</v>
      </c>
      <c r="C13" s="1" t="s">
        <v>186</v>
      </c>
      <c r="D13" s="1" t="s">
        <v>187</v>
      </c>
      <c r="E13" s="1" t="s">
        <v>188</v>
      </c>
      <c r="F13" s="1" t="s">
        <v>127</v>
      </c>
      <c r="G13" s="1" t="s">
        <v>130</v>
      </c>
      <c r="H13" s="1" t="s">
        <v>131</v>
      </c>
      <c r="I13" s="1" t="s">
        <v>189</v>
      </c>
      <c r="J13" s="1" t="s">
        <v>133</v>
      </c>
      <c r="K13" s="1" t="s">
        <v>189</v>
      </c>
      <c r="L13" s="1" t="s">
        <v>189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137</v>
      </c>
      <c r="R13" s="1" t="s">
        <v>190</v>
      </c>
      <c r="S13" s="1" t="s">
        <v>139</v>
      </c>
      <c r="T13" s="1" t="s">
        <v>140</v>
      </c>
      <c r="U13" s="1" t="s">
        <v>141</v>
      </c>
      <c r="V13" s="1" t="s">
        <v>142</v>
      </c>
    </row>
    <row r="14" s="1" customFormat="1" spans="1:22">
      <c r="A14" s="3">
        <v>999222807095497</v>
      </c>
      <c r="B14" s="1" t="s">
        <v>191</v>
      </c>
      <c r="C14" s="1" t="s">
        <v>192</v>
      </c>
      <c r="D14" s="1" t="s">
        <v>193</v>
      </c>
      <c r="E14" s="1" t="s">
        <v>194</v>
      </c>
      <c r="F14" s="1" t="s">
        <v>127</v>
      </c>
      <c r="G14" s="1" t="s">
        <v>130</v>
      </c>
      <c r="H14" s="1" t="s">
        <v>131</v>
      </c>
      <c r="I14" s="1" t="s">
        <v>195</v>
      </c>
      <c r="J14" s="1" t="s">
        <v>133</v>
      </c>
      <c r="K14" s="1" t="s">
        <v>195</v>
      </c>
      <c r="L14" s="1" t="s">
        <v>195</v>
      </c>
      <c r="M14" s="1" t="s">
        <v>134</v>
      </c>
      <c r="N14" s="1" t="s">
        <v>134</v>
      </c>
      <c r="O14" s="1" t="s">
        <v>135</v>
      </c>
      <c r="P14" s="1" t="s">
        <v>136</v>
      </c>
      <c r="Q14" s="1" t="s">
        <v>137</v>
      </c>
      <c r="R14" s="1" t="s">
        <v>196</v>
      </c>
      <c r="S14" s="1" t="s">
        <v>139</v>
      </c>
      <c r="T14" s="1" t="s">
        <v>140</v>
      </c>
      <c r="U14" s="1" t="s">
        <v>141</v>
      </c>
      <c r="V14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2023-03-22T01:14:36Z</dcterms:created>
  <dcterms:modified xsi:type="dcterms:W3CDTF">2023-03-22T01:23:05Z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AB53B6005B774308BF4DBFBBBC2D1069</vt:lpwstr>
  </property>
  <property fmtid="{D5CDD505-2E9C-101B-9397-08002B2CF9AE}" pid="3" name="KSOProductBuildVer">
    <vt:lpwstr>2052-11.1.0.13703</vt:lpwstr>
  </property>
</Properties>
</file>