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<sst xmlns="http://schemas.openxmlformats.org/spreadsheetml/2006/main" count="736" uniqueCount="250">
  <si>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</si>
  <si>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</si>
  <si>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</si>
  <si>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</si>
  <si>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</si>
  <si>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</si>
  <si>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</si>
  <si>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</si>
  <si>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</si>
  <si>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</si>
  <si>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</si>
  <si>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</si>
  <si>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</si>
  <si>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</si>
  <si>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</si>
  <si>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</si>
  <si>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</si>
  <si>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</si>
  <si>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</si>
  <si>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</si>
  <si>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</si>
  <si>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</si>
  <si>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</si>
  <si>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</si>
  <si>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</si>
  <si>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999222834954638	</t>
  </si>
  <si>
    <t>Ctrip</t>
  </si>
  <si>
    <t>正常</t>
  </si>
  <si>
    <t>[嘉义市]嘉义冠阁大饭店(Guanko Hotel)(80942355)</t>
  </si>
  <si>
    <t>经典双床间&lt;至多8间&gt;&lt;2人入住&gt;</t>
  </si>
  <si>
    <t>CNY</t>
  </si>
  <si>
    <t>Fan/Chih-Hsuan,Fan/Chih-Hsuan</t>
  </si>
  <si>
    <t>CA13744230323CNY</t>
  </si>
  <si>
    <t>未提现</t>
  </si>
  <si>
    <t>携程开票</t>
  </si>
  <si>
    <t xml:space="preserve">3049567	</t>
  </si>
  <si>
    <t xml:space="preserve">	</t>
  </si>
  <si>
    <t xml:space="preserve">999223040093973	</t>
  </si>
  <si>
    <t>[深圳]迎商酒店(深圳罗湖东门店)(83900515)</t>
  </si>
  <si>
    <t>高级大床房&lt;至多8间&gt;&lt;2人入住&gt;</t>
  </si>
  <si>
    <t>杨秀春</t>
  </si>
  <si>
    <t xml:space="preserve">3098080	</t>
  </si>
  <si>
    <t>取消</t>
  </si>
  <si>
    <t xml:space="preserve">999223045894553	</t>
  </si>
  <si>
    <t>[北京]北京望京华彩智选假日酒店(80894960)</t>
  </si>
  <si>
    <t>豪华大床房&lt;2人入住&gt;&lt;早餐&gt;</t>
  </si>
  <si>
    <t>谢晨</t>
  </si>
  <si>
    <t xml:space="preserve">3098729	</t>
  </si>
  <si>
    <t xml:space="preserve">61893021	</t>
  </si>
  <si>
    <t xml:space="preserve">999223046000791	</t>
  </si>
  <si>
    <t>[深圳]米尔顿精品酒店(深圳洪浪北地铁站店)(88988746)</t>
  </si>
  <si>
    <t>精致大床房&lt;至多8间&gt;&lt;2人入住&gt;</t>
  </si>
  <si>
    <t>李华章</t>
  </si>
  <si>
    <t xml:space="preserve">3098750	</t>
  </si>
  <si>
    <t xml:space="preserve">11	</t>
  </si>
  <si>
    <t xml:space="preserve">999223050417395	</t>
  </si>
  <si>
    <t>[武汉]汉庭酒店(武汉光谷步行街店)(93870056)</t>
  </si>
  <si>
    <t>双床房&lt;至多8间&gt;&lt;2人入住&gt;</t>
  </si>
  <si>
    <t>黄欣竹</t>
  </si>
  <si>
    <t xml:space="preserve">3100089	</t>
  </si>
  <si>
    <t xml:space="preserve">R4300641110819201001	</t>
  </si>
  <si>
    <t xml:space="preserve">999223057579283	</t>
  </si>
  <si>
    <t>[厦门]汉庭优佳酒店(厦门中山路步行街店)(68600905)</t>
  </si>
  <si>
    <t>苏星星</t>
  </si>
  <si>
    <t xml:space="preserve">3102713	</t>
  </si>
  <si>
    <t xml:space="preserve">R3610012110851154001	</t>
  </si>
  <si>
    <t xml:space="preserve">999223057772771	</t>
  </si>
  <si>
    <t>[东莞]东莞银丰花园酒店(93870782)</t>
  </si>
  <si>
    <t>特惠房&lt;至多8间&gt;&lt;2人入住&gt;</t>
  </si>
  <si>
    <t>李红霞</t>
  </si>
  <si>
    <t xml:space="preserve">3102794	</t>
  </si>
  <si>
    <t xml:space="preserve">Acknowledged	</t>
  </si>
  <si>
    <t xml:space="preserve">999223061692173	</t>
  </si>
  <si>
    <t>陈俊潮</t>
  </si>
  <si>
    <t xml:space="preserve">3103280	</t>
  </si>
  <si>
    <t xml:space="preserve">999223062869531	</t>
  </si>
  <si>
    <t>[北京]北京国家会议中心大酒店(93870347)</t>
  </si>
  <si>
    <t>高级大床间&lt;至多8间&gt;&lt;90天内可预订&gt;&lt;2人入住&gt;</t>
  </si>
  <si>
    <t>张志伟</t>
  </si>
  <si>
    <t xml:space="preserve">3103448	</t>
  </si>
  <si>
    <t xml:space="preserve">999223062874012	</t>
  </si>
  <si>
    <t>[广州]广州珀丽酒店(76255406)</t>
  </si>
  <si>
    <t>行政套房&lt;至多8间&gt;&lt;2人入住&gt;&lt;早餐&gt;</t>
  </si>
  <si>
    <t>李光思</t>
  </si>
  <si>
    <t xml:space="preserve">3103450	</t>
  </si>
  <si>
    <t xml:space="preserve">999223064717413	</t>
  </si>
  <si>
    <t>[台南]台南台糖长荣酒店(Evergreen Plaza Hotel Tainan)(82340190)</t>
  </si>
  <si>
    <t>豪华大床房&lt;至多8间&gt;&lt;2人入住&gt;&lt;早餐&gt;</t>
  </si>
  <si>
    <t>YANG/TSUNGLIEH,YANG/TSUNGLIEH</t>
  </si>
  <si>
    <t xml:space="preserve">3103855	</t>
  </si>
  <si>
    <t xml:space="preserve">R2305210	</t>
  </si>
  <si>
    <t xml:space="preserve">999223067031725	</t>
  </si>
  <si>
    <t>[福州]海友良品酒店(福州火车南站店)(93874693)</t>
  </si>
  <si>
    <t>大床房&lt;至多8间&gt;&lt;2人入住&gt;</t>
  </si>
  <si>
    <t>朱敏</t>
  </si>
  <si>
    <t xml:space="preserve">3104478	</t>
  </si>
  <si>
    <t xml:space="preserve">R3500183110902875001	</t>
  </si>
  <si>
    <t xml:space="preserve">999223071747747	</t>
  </si>
  <si>
    <t>[香港]香港尖沙咀凯悦酒店(Hyatt Regency Hong Kong Tsim Sha Tsui)(105480002)</t>
  </si>
  <si>
    <t>标准双床房&lt;至多8间&gt;&lt;2人入住&gt;</t>
  </si>
  <si>
    <t>Fu/Li</t>
  </si>
  <si>
    <t xml:space="preserve">3105820	</t>
  </si>
  <si>
    <t xml:space="preserve">14124324	</t>
  </si>
  <si>
    <t xml:space="preserve">999223071834838	</t>
  </si>
  <si>
    <t>[香港]香港俪凯酒店(Le Prabelle Hotel)(93874871)</t>
  </si>
  <si>
    <t>豪華房 (兩張單人床)&lt;至多8间&gt;&lt;2人入住&gt;</t>
  </si>
  <si>
    <t>LAM/CHIMAN</t>
  </si>
  <si>
    <t xml:space="preserve">3105857	</t>
  </si>
  <si>
    <t xml:space="preserve">999223071834952	</t>
  </si>
  <si>
    <t>[台东]鲔鱼家族饭店-台东馆(Fish Hotel -Taitung)(81210508)</t>
  </si>
  <si>
    <t>豪华双人房&lt;至多8间&gt;&lt;2人入住&gt;</t>
  </si>
  <si>
    <t>LIU/HUANGHSIANG</t>
  </si>
  <si>
    <t xml:space="preserve">3105858	</t>
  </si>
  <si>
    <t xml:space="preserve">999223072123339	</t>
  </si>
  <si>
    <t>[台北]台北国联大饭店(United Hotel)(80941615)</t>
  </si>
  <si>
    <t>Tsai/LiAn</t>
  </si>
  <si>
    <t xml:space="preserve">3105960	</t>
  </si>
  <si>
    <t xml:space="preserve">999223073663734	</t>
  </si>
  <si>
    <t>[深圳]深圳中洲圣廷苑酒店(80243344)</t>
  </si>
  <si>
    <t>行政客房&lt;至多8间&gt;&lt;2人入住&gt;</t>
  </si>
  <si>
    <t>李婉金</t>
  </si>
  <si>
    <t xml:space="preserve">3106657	</t>
  </si>
  <si>
    <t xml:space="preserve">999223073761919	</t>
  </si>
  <si>
    <t>[三江]骏怡精选酒店(三江侗乡大道店)(80248109)</t>
  </si>
  <si>
    <t>特价房&lt;至多8间&gt;&lt;2人入住&gt;</t>
  </si>
  <si>
    <t>兰世欢</t>
  </si>
  <si>
    <t xml:space="preserve">3106712	</t>
  </si>
  <si>
    <t xml:space="preserve">(THK)YD04202230307221311402;	</t>
  </si>
  <si>
    <t xml:space="preserve">999223073870642	</t>
  </si>
  <si>
    <t>贝贝</t>
  </si>
  <si>
    <t xml:space="preserve">3106769	</t>
  </si>
  <si>
    <t xml:space="preserve">299416	</t>
  </si>
  <si>
    <t xml:space="preserve">999223073996363	</t>
  </si>
  <si>
    <t>娜娜</t>
  </si>
  <si>
    <t xml:space="preserve">3106843	</t>
  </si>
  <si>
    <t xml:space="preserve">299415	</t>
  </si>
  <si>
    <t xml:space="preserve">999223074055585	</t>
  </si>
  <si>
    <t>宋剑波</t>
  </si>
  <si>
    <t xml:space="preserve">3106887	</t>
  </si>
  <si>
    <t xml:space="preserve">16	</t>
  </si>
  <si>
    <t>退单</t>
  </si>
  <si>
    <t>，</t>
  </si>
  <si>
    <t>8895 CNY</t>
  </si>
  <si>
    <t>A230323092829481</t>
  </si>
  <si>
    <t>总计：8895元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</si>
  <si>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</si>
  <si>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</si>
  <si>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</si>
  <si>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</si>
  <si>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</si>
  <si>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</si>
  <si>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</si>
  <si>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</si>
  <si>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</si>
  <si>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</si>
  <si>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</si>
  <si>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</si>
  <si>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</si>
  <si>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</si>
  <si>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</si>
  <si>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</si>
  <si>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</si>
  <si>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</si>
  <si>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</si>
  <si>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2023-03-07</t>
  </si>
  <si>
    <t>3106887</t>
  </si>
  <si>
    <t>米尔顿精品酒店(深圳洪浪北地铁站店)</t>
  </si>
  <si>
    <t>2023-03-08</t>
  </si>
  <si>
    <t>退房日月结</t>
  </si>
  <si>
    <t>316.00</t>
  </si>
  <si>
    <t>RMB</t>
  </si>
  <si>
    <t>0</t>
  </si>
  <si>
    <t>0.00</t>
  </si>
  <si>
    <t>携程汇登国内直连</t>
  </si>
  <si>
    <t>01.011264</t>
  </si>
  <si>
    <t>2023-03-07 22:45:17</t>
  </si>
  <si>
    <t>否</t>
  </si>
  <si>
    <t>广州汇登信息科技有限公司</t>
  </si>
  <si>
    <t>直连</t>
  </si>
  <si>
    <t>中国</t>
  </si>
  <si>
    <t>3106769</t>
  </si>
  <si>
    <t>东莞银丰花园酒店</t>
  </si>
  <si>
    <t>183.00</t>
  </si>
  <si>
    <t>2023-03-07 22:23:06</t>
  </si>
  <si>
    <t>3106712</t>
  </si>
  <si>
    <t>骏怡精选酒店(三江侗乡大道店)</t>
  </si>
  <si>
    <t>88.00</t>
  </si>
  <si>
    <t>2023-03-07 22:13:12</t>
  </si>
  <si>
    <t>3106657</t>
  </si>
  <si>
    <t>深圳中洲圣廷苑酒店</t>
  </si>
  <si>
    <t>1215.00</t>
  </si>
  <si>
    <t>2023-03-07 22:04:23</t>
  </si>
  <si>
    <t>3105858</t>
  </si>
  <si>
    <t>鲔鱼家族饭店-台东馆</t>
  </si>
  <si>
    <t>LIU HUANGHSIANG</t>
  </si>
  <si>
    <t>321.00</t>
  </si>
  <si>
    <t>2023-03-07 19:34:33</t>
  </si>
  <si>
    <t>3105857</t>
  </si>
  <si>
    <t>香港俪凯酒店</t>
  </si>
  <si>
    <t>LAM CHIMAN</t>
  </si>
  <si>
    <t>760.00</t>
  </si>
  <si>
    <t>3105820</t>
  </si>
  <si>
    <t>香港尖沙咀凯悦酒店</t>
  </si>
  <si>
    <t>Fu Li</t>
  </si>
  <si>
    <t>2182.00</t>
  </si>
  <si>
    <t>2023-03-07 19:26:59</t>
  </si>
  <si>
    <t>3104478</t>
  </si>
  <si>
    <t>海友良品酒店(福州火车南站店)</t>
  </si>
  <si>
    <t>158.00</t>
  </si>
  <si>
    <t>2023-03-07 14:21:19</t>
  </si>
  <si>
    <t>3103855</t>
  </si>
  <si>
    <t>台南台糖长荣酒店</t>
  </si>
  <si>
    <t>YANG TSUNGLIEH,YANG TSUNGLIEH</t>
  </si>
  <si>
    <t>889.00</t>
  </si>
  <si>
    <t>2023-03-07 11:41:53</t>
  </si>
  <si>
    <t>3103450</t>
  </si>
  <si>
    <t>广州珀丽酒店</t>
  </si>
  <si>
    <t>477.00</t>
  </si>
  <si>
    <t>2023-03-07 09:30:26</t>
  </si>
  <si>
    <t>3103448</t>
  </si>
  <si>
    <t>北京国家会议中心大酒店</t>
  </si>
  <si>
    <t>539.00</t>
  </si>
  <si>
    <t>2023-03-07 09:30:22</t>
  </si>
  <si>
    <t>3102794</t>
  </si>
  <si>
    <t>182.00</t>
  </si>
  <si>
    <t>2023-03-07 00:36:07</t>
  </si>
  <si>
    <t>2023-03-06</t>
  </si>
  <si>
    <t>3102713</t>
  </si>
  <si>
    <t>汉庭优佳酒店(厦门中山路步行街店)</t>
  </si>
  <si>
    <t>389.00</t>
  </si>
  <si>
    <t>2023-03-06 23:59:16</t>
  </si>
  <si>
    <t>3100089</t>
  </si>
  <si>
    <t>汉庭酒店(武汉光谷步行街店)</t>
  </si>
  <si>
    <t>189.00</t>
  </si>
  <si>
    <t>-189</t>
  </si>
  <si>
    <t>2023-03-06 15:06:42</t>
  </si>
  <si>
    <t>3098750</t>
  </si>
  <si>
    <t>334.00</t>
  </si>
  <si>
    <t>2023-03-06 10:00:58</t>
  </si>
  <si>
    <t>3098729</t>
  </si>
  <si>
    <t>北京望京华彩智选假日酒店</t>
  </si>
  <si>
    <t>1260.00</t>
  </si>
  <si>
    <t>-1260</t>
  </si>
  <si>
    <t>2023-03-06 09:54:41</t>
  </si>
  <si>
    <t>2023-02-20</t>
  </si>
  <si>
    <t>3049567</t>
  </si>
  <si>
    <t>冠阁大饭店</t>
  </si>
  <si>
    <t>Fan Chih-Hsuan,Fan Chih-Hsuan</t>
  </si>
  <si>
    <t>862.00</t>
  </si>
  <si>
    <t>2023-02-20 19:29:05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</si>
</sst>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44991</v>
      </c>
      <c r="G2" s="6">
        <v>44993</v>
      </c>
      <c r="H2" s="4">
        <v>1</v>
      </c>
      <c r="I2" s="4">
        <v>2</v>
      </c>
      <c r="J2" s="4">
        <v>2</v>
      </c>
      <c r="K2" s="4" t="s">
        <v>30</v>
      </c>
      <c r="L2" s="4">
        <v>862</v>
      </c>
      <c r="M2" s="4">
        <v>862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44977</v>
      </c>
      <c r="S2" s="6">
        <v>45008</v>
      </c>
      <c r="T2" s="4" t="s">
        <v>34</v>
      </c>
      <c r="U2" s="4">
        <v>862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44992</v>
      </c>
      <c r="G3" s="6">
        <v>44993</v>
      </c>
      <c r="H3" s="4">
        <v>1</v>
      </c>
      <c r="I3" s="4">
        <v>1</v>
      </c>
      <c r="J3" s="4">
        <v>1</v>
      </c>
      <c r="K3" s="4" t="s">
        <v>30</v>
      </c>
      <c r="L3" s="4">
        <v>156</v>
      </c>
      <c r="M3" s="4">
        <v>156</v>
      </c>
      <c r="N3" s="4" t="s">
        <v>40</v>
      </c>
      <c r="O3" s="4" t="s">
        <v>32</v>
      </c>
      <c r="P3" s="4" t="s">
        <v>33</v>
      </c>
      <c r="Q3" s="4">
        <v>0</v>
      </c>
      <c r="R3" s="7">
        <v>44991</v>
      </c>
      <c r="S3" s="6">
        <v>45008</v>
      </c>
      <c r="T3" s="4" t="s">
        <v>34</v>
      </c>
      <c r="U3" s="4">
        <v>156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44992</v>
      </c>
      <c r="G4" s="6">
        <v>44993</v>
      </c>
      <c r="H4" s="4">
        <v>1</v>
      </c>
      <c r="I4" s="4">
        <v>1</v>
      </c>
      <c r="J4" s="4">
        <v>1</v>
      </c>
      <c r="K4" s="4" t="s">
        <v>30</v>
      </c>
      <c r="L4" s="4">
        <v>-156</v>
      </c>
      <c r="M4" s="4">
        <v>-156</v>
      </c>
      <c r="N4" s="4" t="s">
        <v>40</v>
      </c>
      <c r="O4" s="4" t="s">
        <v>32</v>
      </c>
      <c r="P4" s="4" t="s">
        <v>33</v>
      </c>
      <c r="Q4" s="4">
        <v>0</v>
      </c>
      <c r="R4" s="7">
        <v>44991</v>
      </c>
      <c r="S4" s="6">
        <v>45008</v>
      </c>
      <c r="T4" s="4" t="s">
        <v>34</v>
      </c>
      <c r="U4" s="4">
        <v>-156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44991</v>
      </c>
      <c r="G5" s="6">
        <v>44993</v>
      </c>
      <c r="H5" s="4">
        <v>1</v>
      </c>
      <c r="I5" s="4">
        <v>2</v>
      </c>
      <c r="J5" s="4">
        <v>2</v>
      </c>
      <c r="K5" s="4" t="s">
        <v>30</v>
      </c>
      <c r="L5" s="4">
        <v>1260</v>
      </c>
      <c r="M5" s="4">
        <v>1260</v>
      </c>
      <c r="N5" s="4" t="s">
        <v>46</v>
      </c>
      <c r="O5" s="4" t="s">
        <v>32</v>
      </c>
      <c r="P5" s="4" t="s">
        <v>33</v>
      </c>
      <c r="Q5" s="4">
        <v>0</v>
      </c>
      <c r="R5" s="7">
        <v>44991</v>
      </c>
      <c r="S5" s="6">
        <v>45008</v>
      </c>
      <c r="T5" s="4" t="s">
        <v>34</v>
      </c>
      <c r="U5" s="4">
        <v>1260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44992</v>
      </c>
      <c r="G6" s="6">
        <v>44993</v>
      </c>
      <c r="H6" s="4">
        <v>1</v>
      </c>
      <c r="I6" s="4">
        <v>1</v>
      </c>
      <c r="J6" s="4">
        <v>1</v>
      </c>
      <c r="K6" s="4" t="s">
        <v>30</v>
      </c>
      <c r="L6" s="4">
        <v>334</v>
      </c>
      <c r="M6" s="4">
        <v>334</v>
      </c>
      <c r="N6" s="4" t="s">
        <v>52</v>
      </c>
      <c r="O6" s="4" t="s">
        <v>32</v>
      </c>
      <c r="P6" s="4" t="s">
        <v>33</v>
      </c>
      <c r="Q6" s="4">
        <v>0</v>
      </c>
      <c r="R6" s="7">
        <v>44991</v>
      </c>
      <c r="S6" s="6">
        <v>45008</v>
      </c>
      <c r="T6" s="4" t="s">
        <v>34</v>
      </c>
      <c r="U6" s="4">
        <v>334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43</v>
      </c>
      <c r="B7" s="4" t="s">
        <v>26</v>
      </c>
      <c r="C7" s="4" t="s">
        <v>42</v>
      </c>
      <c r="D7" s="4" t="s">
        <v>44</v>
      </c>
      <c r="E7" s="4" t="s">
        <v>45</v>
      </c>
      <c r="F7" s="6">
        <v>44991</v>
      </c>
      <c r="G7" s="6">
        <v>44993</v>
      </c>
      <c r="H7" s="4">
        <v>1</v>
      </c>
      <c r="I7" s="4">
        <v>2</v>
      </c>
      <c r="J7" s="4">
        <v>2</v>
      </c>
      <c r="K7" s="4" t="s">
        <v>30</v>
      </c>
      <c r="L7" s="4">
        <v>-1260</v>
      </c>
      <c r="M7" s="4">
        <v>-1260</v>
      </c>
      <c r="N7" s="4" t="s">
        <v>46</v>
      </c>
      <c r="O7" s="4" t="s">
        <v>32</v>
      </c>
      <c r="P7" s="4" t="s">
        <v>33</v>
      </c>
      <c r="Q7" s="4">
        <v>0</v>
      </c>
      <c r="R7" s="7">
        <v>44991</v>
      </c>
      <c r="S7" s="6">
        <v>45008</v>
      </c>
      <c r="T7" s="4" t="s">
        <v>34</v>
      </c>
      <c r="U7" s="4">
        <v>-1260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44992</v>
      </c>
      <c r="G8" s="6">
        <v>44993</v>
      </c>
      <c r="H8" s="4">
        <v>1</v>
      </c>
      <c r="I8" s="4">
        <v>1</v>
      </c>
      <c r="J8" s="4">
        <v>1</v>
      </c>
      <c r="K8" s="4" t="s">
        <v>30</v>
      </c>
      <c r="L8" s="4">
        <v>189</v>
      </c>
      <c r="M8" s="4">
        <v>189</v>
      </c>
      <c r="N8" s="4" t="s">
        <v>58</v>
      </c>
      <c r="O8" s="4" t="s">
        <v>32</v>
      </c>
      <c r="P8" s="4" t="s">
        <v>33</v>
      </c>
      <c r="Q8" s="4">
        <v>0</v>
      </c>
      <c r="R8" s="7">
        <v>44991</v>
      </c>
      <c r="S8" s="6">
        <v>45008</v>
      </c>
      <c r="T8" s="4" t="s">
        <v>34</v>
      </c>
      <c r="U8" s="4">
        <v>189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55</v>
      </c>
      <c r="B9" s="4" t="s">
        <v>26</v>
      </c>
      <c r="C9" s="4" t="s">
        <v>42</v>
      </c>
      <c r="D9" s="4" t="s">
        <v>56</v>
      </c>
      <c r="E9" s="4" t="s">
        <v>57</v>
      </c>
      <c r="F9" s="6">
        <v>44992</v>
      </c>
      <c r="G9" s="6">
        <v>44993</v>
      </c>
      <c r="H9" s="4">
        <v>1</v>
      </c>
      <c r="I9" s="4">
        <v>1</v>
      </c>
      <c r="J9" s="4">
        <v>1</v>
      </c>
      <c r="K9" s="4" t="s">
        <v>30</v>
      </c>
      <c r="L9" s="4">
        <v>-189</v>
      </c>
      <c r="M9" s="4">
        <v>-189</v>
      </c>
      <c r="N9" s="4" t="s">
        <v>58</v>
      </c>
      <c r="O9" s="4" t="s">
        <v>32</v>
      </c>
      <c r="P9" s="4" t="s">
        <v>33</v>
      </c>
      <c r="Q9" s="4">
        <v>0</v>
      </c>
      <c r="R9" s="7">
        <v>44991</v>
      </c>
      <c r="S9" s="6">
        <v>45008</v>
      </c>
      <c r="T9" s="4" t="s">
        <v>34</v>
      </c>
      <c r="U9" s="4">
        <v>-189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57</v>
      </c>
      <c r="F10" s="6">
        <v>44992</v>
      </c>
      <c r="G10" s="6">
        <v>44993</v>
      </c>
      <c r="H10" s="4">
        <v>1</v>
      </c>
      <c r="I10" s="4">
        <v>1</v>
      </c>
      <c r="J10" s="4">
        <v>1</v>
      </c>
      <c r="K10" s="4" t="s">
        <v>30</v>
      </c>
      <c r="L10" s="4">
        <v>389</v>
      </c>
      <c r="M10" s="4">
        <v>389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44991</v>
      </c>
      <c r="S10" s="6">
        <v>45008</v>
      </c>
      <c r="T10" s="4" t="s">
        <v>34</v>
      </c>
      <c r="U10" s="4">
        <v>389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44992</v>
      </c>
      <c r="G11" s="6">
        <v>44993</v>
      </c>
      <c r="H11" s="4">
        <v>1</v>
      </c>
      <c r="I11" s="4">
        <v>1</v>
      </c>
      <c r="J11" s="4">
        <v>1</v>
      </c>
      <c r="K11" s="4" t="s">
        <v>30</v>
      </c>
      <c r="L11" s="4">
        <v>182</v>
      </c>
      <c r="M11" s="4">
        <v>182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44992</v>
      </c>
      <c r="S11" s="6">
        <v>45008</v>
      </c>
      <c r="T11" s="4" t="s">
        <v>34</v>
      </c>
      <c r="U11" s="4">
        <v>182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44992</v>
      </c>
      <c r="G12" s="6">
        <v>44993</v>
      </c>
      <c r="H12" s="4">
        <v>1</v>
      </c>
      <c r="I12" s="4">
        <v>1</v>
      </c>
      <c r="J12" s="4">
        <v>1</v>
      </c>
      <c r="K12" s="4" t="s">
        <v>30</v>
      </c>
      <c r="L12" s="4">
        <v>157</v>
      </c>
      <c r="M12" s="4">
        <v>157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44992</v>
      </c>
      <c r="S12" s="6">
        <v>45008</v>
      </c>
      <c r="T12" s="4" t="s">
        <v>34</v>
      </c>
      <c r="U12" s="4">
        <v>157</v>
      </c>
      <c r="V12" s="4">
        <v>0</v>
      </c>
      <c r="W12" s="4">
        <v>0</v>
      </c>
      <c r="X12" s="4" t="s">
        <v>74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42</v>
      </c>
      <c r="D13" s="4" t="s">
        <v>38</v>
      </c>
      <c r="E13" s="4" t="s">
        <v>39</v>
      </c>
      <c r="F13" s="6">
        <v>44992</v>
      </c>
      <c r="G13" s="6">
        <v>44993</v>
      </c>
      <c r="H13" s="4">
        <v>1</v>
      </c>
      <c r="I13" s="4">
        <v>1</v>
      </c>
      <c r="J13" s="4">
        <v>1</v>
      </c>
      <c r="K13" s="4" t="s">
        <v>30</v>
      </c>
      <c r="L13" s="4">
        <v>-157</v>
      </c>
      <c r="M13" s="4">
        <v>-157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44992</v>
      </c>
      <c r="S13" s="6">
        <v>45008</v>
      </c>
      <c r="T13" s="4" t="s">
        <v>34</v>
      </c>
      <c r="U13" s="4">
        <v>-157</v>
      </c>
      <c r="V13" s="4">
        <v>0</v>
      </c>
      <c r="W13" s="4">
        <v>0</v>
      </c>
      <c r="X13" s="4" t="s">
        <v>74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44992</v>
      </c>
      <c r="G14" s="6">
        <v>44993</v>
      </c>
      <c r="H14" s="4">
        <v>1</v>
      </c>
      <c r="I14" s="4">
        <v>1</v>
      </c>
      <c r="J14" s="4">
        <v>1</v>
      </c>
      <c r="K14" s="4" t="s">
        <v>30</v>
      </c>
      <c r="L14" s="4">
        <v>539</v>
      </c>
      <c r="M14" s="4">
        <v>539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44992</v>
      </c>
      <c r="S14" s="6">
        <v>45008</v>
      </c>
      <c r="T14" s="4" t="s">
        <v>34</v>
      </c>
      <c r="U14" s="4">
        <v>539</v>
      </c>
      <c r="V14" s="4">
        <v>0</v>
      </c>
      <c r="W14" s="4">
        <v>0</v>
      </c>
      <c r="X14" s="4" t="s">
        <v>79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44992</v>
      </c>
      <c r="G15" s="6">
        <v>44993</v>
      </c>
      <c r="H15" s="4">
        <v>1</v>
      </c>
      <c r="I15" s="4">
        <v>1</v>
      </c>
      <c r="J15" s="4">
        <v>1</v>
      </c>
      <c r="K15" s="4" t="s">
        <v>30</v>
      </c>
      <c r="L15" s="4">
        <v>477</v>
      </c>
      <c r="M15" s="4">
        <v>477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44992</v>
      </c>
      <c r="S15" s="6">
        <v>45008</v>
      </c>
      <c r="T15" s="4" t="s">
        <v>34</v>
      </c>
      <c r="U15" s="4">
        <v>477</v>
      </c>
      <c r="V15" s="4">
        <v>0</v>
      </c>
      <c r="W15" s="4">
        <v>0</v>
      </c>
      <c r="X15" s="4" t="s">
        <v>84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44992</v>
      </c>
      <c r="G16" s="6">
        <v>44993</v>
      </c>
      <c r="H16" s="4">
        <v>1</v>
      </c>
      <c r="I16" s="4">
        <v>1</v>
      </c>
      <c r="J16" s="4">
        <v>1</v>
      </c>
      <c r="K16" s="4" t="s">
        <v>30</v>
      </c>
      <c r="L16" s="4">
        <v>889</v>
      </c>
      <c r="M16" s="4">
        <v>889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44992</v>
      </c>
      <c r="S16" s="6">
        <v>45008</v>
      </c>
      <c r="T16" s="4" t="s">
        <v>34</v>
      </c>
      <c r="U16" s="4">
        <v>889</v>
      </c>
      <c r="V16" s="4">
        <v>0</v>
      </c>
      <c r="W16" s="4">
        <v>0</v>
      </c>
      <c r="X16" s="4" t="s">
        <v>89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44992</v>
      </c>
      <c r="G17" s="6">
        <v>44993</v>
      </c>
      <c r="H17" s="4">
        <v>1</v>
      </c>
      <c r="I17" s="4">
        <v>1</v>
      </c>
      <c r="J17" s="4">
        <v>1</v>
      </c>
      <c r="K17" s="4" t="s">
        <v>30</v>
      </c>
      <c r="L17" s="4">
        <v>158</v>
      </c>
      <c r="M17" s="4">
        <v>158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44992</v>
      </c>
      <c r="S17" s="6">
        <v>45008</v>
      </c>
      <c r="T17" s="4" t="s">
        <v>34</v>
      </c>
      <c r="U17" s="4">
        <v>158</v>
      </c>
      <c r="V17" s="4">
        <v>0</v>
      </c>
      <c r="W17" s="4">
        <v>0</v>
      </c>
      <c r="X17" s="4" t="s">
        <v>95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44992</v>
      </c>
      <c r="G18" s="6">
        <v>44993</v>
      </c>
      <c r="H18" s="4">
        <v>1</v>
      </c>
      <c r="I18" s="4">
        <v>1</v>
      </c>
      <c r="J18" s="4">
        <v>1</v>
      </c>
      <c r="K18" s="4" t="s">
        <v>30</v>
      </c>
      <c r="L18" s="4">
        <v>2182</v>
      </c>
      <c r="M18" s="4">
        <v>2182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44992</v>
      </c>
      <c r="S18" s="6">
        <v>45008</v>
      </c>
      <c r="T18" s="4" t="s">
        <v>34</v>
      </c>
      <c r="U18" s="4">
        <v>2182</v>
      </c>
      <c r="V18" s="4">
        <v>0</v>
      </c>
      <c r="W18" s="4">
        <v>0</v>
      </c>
      <c r="X18" s="4" t="s">
        <v>101</v>
      </c>
      <c r="Y18" s="4" t="s">
        <v>102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44992</v>
      </c>
      <c r="G19" s="6">
        <v>44993</v>
      </c>
      <c r="H19" s="4">
        <v>1</v>
      </c>
      <c r="I19" s="4">
        <v>1</v>
      </c>
      <c r="J19" s="4">
        <v>1</v>
      </c>
      <c r="K19" s="4" t="s">
        <v>30</v>
      </c>
      <c r="L19" s="4">
        <v>760</v>
      </c>
      <c r="M19" s="4">
        <v>760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44992</v>
      </c>
      <c r="S19" s="6">
        <v>45008</v>
      </c>
      <c r="T19" s="4" t="s">
        <v>34</v>
      </c>
      <c r="U19" s="4">
        <v>760</v>
      </c>
      <c r="V19" s="4">
        <v>0</v>
      </c>
      <c r="W19" s="4">
        <v>0</v>
      </c>
      <c r="X19" s="4" t="s">
        <v>107</v>
      </c>
      <c r="Y19" s="4" t="s">
        <v>36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44992</v>
      </c>
      <c r="G20" s="6">
        <v>44993</v>
      </c>
      <c r="H20" s="4">
        <v>1</v>
      </c>
      <c r="I20" s="4">
        <v>1</v>
      </c>
      <c r="J20" s="4">
        <v>1</v>
      </c>
      <c r="K20" s="4" t="s">
        <v>30</v>
      </c>
      <c r="L20" s="4">
        <v>321</v>
      </c>
      <c r="M20" s="4">
        <v>321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44992</v>
      </c>
      <c r="S20" s="6">
        <v>45008</v>
      </c>
      <c r="T20" s="4" t="s">
        <v>34</v>
      </c>
      <c r="U20" s="4">
        <v>321</v>
      </c>
      <c r="V20" s="4">
        <v>0</v>
      </c>
      <c r="W20" s="4">
        <v>0</v>
      </c>
      <c r="X20" s="4" t="s">
        <v>112</v>
      </c>
      <c r="Y20" s="4" t="s">
        <v>36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51</v>
      </c>
      <c r="F21" s="6">
        <v>44992</v>
      </c>
      <c r="G21" s="6">
        <v>44993</v>
      </c>
      <c r="H21" s="4">
        <v>1</v>
      </c>
      <c r="I21" s="4">
        <v>1</v>
      </c>
      <c r="J21" s="4">
        <v>1</v>
      </c>
      <c r="K21" s="4" t="s">
        <v>30</v>
      </c>
      <c r="L21" s="4">
        <v>669</v>
      </c>
      <c r="M21" s="4">
        <v>669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44992</v>
      </c>
      <c r="S21" s="6">
        <v>45008</v>
      </c>
      <c r="T21" s="4" t="s">
        <v>34</v>
      </c>
      <c r="U21" s="4">
        <v>669</v>
      </c>
      <c r="V21" s="4">
        <v>0</v>
      </c>
      <c r="W21" s="4">
        <v>0</v>
      </c>
      <c r="X21" s="4" t="s">
        <v>116</v>
      </c>
      <c r="Y21" s="4" t="s">
        <v>36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44992</v>
      </c>
      <c r="G22" s="6">
        <v>44993</v>
      </c>
      <c r="H22" s="4">
        <v>1</v>
      </c>
      <c r="I22" s="4">
        <v>1</v>
      </c>
      <c r="J22" s="4">
        <v>1</v>
      </c>
      <c r="K22" s="4" t="s">
        <v>30</v>
      </c>
      <c r="L22" s="4">
        <v>1215</v>
      </c>
      <c r="M22" s="4">
        <v>1215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44992</v>
      </c>
      <c r="S22" s="6">
        <v>45008</v>
      </c>
      <c r="T22" s="4" t="s">
        <v>34</v>
      </c>
      <c r="U22" s="4">
        <v>1215</v>
      </c>
      <c r="V22" s="4">
        <v>0</v>
      </c>
      <c r="W22" s="4">
        <v>0</v>
      </c>
      <c r="X22" s="4" t="s">
        <v>121</v>
      </c>
      <c r="Y22" s="4" t="s">
        <v>36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44992</v>
      </c>
      <c r="G23" s="6">
        <v>44993</v>
      </c>
      <c r="H23" s="4">
        <v>1</v>
      </c>
      <c r="I23" s="4">
        <v>1</v>
      </c>
      <c r="J23" s="4">
        <v>1</v>
      </c>
      <c r="K23" s="4" t="s">
        <v>30</v>
      </c>
      <c r="L23" s="4">
        <v>88</v>
      </c>
      <c r="M23" s="4">
        <v>88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44992</v>
      </c>
      <c r="S23" s="6">
        <v>45008</v>
      </c>
      <c r="T23" s="4" t="s">
        <v>34</v>
      </c>
      <c r="U23" s="4">
        <v>88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67</v>
      </c>
      <c r="E24" s="4" t="s">
        <v>68</v>
      </c>
      <c r="F24" s="6">
        <v>44992</v>
      </c>
      <c r="G24" s="6">
        <v>44993</v>
      </c>
      <c r="H24" s="4">
        <v>1</v>
      </c>
      <c r="I24" s="4">
        <v>1</v>
      </c>
      <c r="J24" s="4">
        <v>1</v>
      </c>
      <c r="K24" s="4" t="s">
        <v>30</v>
      </c>
      <c r="L24" s="4">
        <v>183</v>
      </c>
      <c r="M24" s="4">
        <v>183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44992</v>
      </c>
      <c r="S24" s="6">
        <v>45008</v>
      </c>
      <c r="T24" s="4" t="s">
        <v>34</v>
      </c>
      <c r="U24" s="4">
        <v>183</v>
      </c>
      <c r="V24" s="4">
        <v>0</v>
      </c>
      <c r="W24" s="4">
        <v>0</v>
      </c>
      <c r="X24" s="4" t="s">
        <v>130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67</v>
      </c>
      <c r="E25" s="4" t="s">
        <v>68</v>
      </c>
      <c r="F25" s="6">
        <v>44992</v>
      </c>
      <c r="G25" s="6">
        <v>44993</v>
      </c>
      <c r="H25" s="4">
        <v>1</v>
      </c>
      <c r="I25" s="4">
        <v>1</v>
      </c>
      <c r="J25" s="4">
        <v>1</v>
      </c>
      <c r="K25" s="4" t="s">
        <v>30</v>
      </c>
      <c r="L25" s="4">
        <v>183</v>
      </c>
      <c r="M25" s="4">
        <v>183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44992</v>
      </c>
      <c r="S25" s="6">
        <v>45008</v>
      </c>
      <c r="T25" s="4" t="s">
        <v>34</v>
      </c>
      <c r="U25" s="4">
        <v>183</v>
      </c>
      <c r="V25" s="4">
        <v>0</v>
      </c>
      <c r="W25" s="4">
        <v>0</v>
      </c>
      <c r="X25" s="4" t="s">
        <v>134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50</v>
      </c>
      <c r="E26" s="4" t="s">
        <v>51</v>
      </c>
      <c r="F26" s="6">
        <v>44992</v>
      </c>
      <c r="G26" s="6">
        <v>44993</v>
      </c>
      <c r="H26" s="4">
        <v>1</v>
      </c>
      <c r="I26" s="4">
        <v>1</v>
      </c>
      <c r="J26" s="4">
        <v>1</v>
      </c>
      <c r="K26" s="4" t="s">
        <v>30</v>
      </c>
      <c r="L26" s="4">
        <v>316</v>
      </c>
      <c r="M26" s="4">
        <v>316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44992</v>
      </c>
      <c r="S26" s="6">
        <v>45008</v>
      </c>
      <c r="T26" s="4" t="s">
        <v>34</v>
      </c>
      <c r="U26" s="4">
        <v>316</v>
      </c>
      <c r="V26" s="4">
        <v>0</v>
      </c>
      <c r="W26" s="4">
        <v>0</v>
      </c>
      <c r="X26" s="4" t="s">
        <v>138</v>
      </c>
      <c r="Y26" s="4" t="s">
        <v>139</v>
      </c>
    </row>
    <row r="27" s="4" customFormat="1" spans="1:25">
      <c r="A27" s="4" t="s">
        <v>113</v>
      </c>
      <c r="B27" s="4" t="s">
        <v>26</v>
      </c>
      <c r="C27" s="4" t="s">
        <v>42</v>
      </c>
      <c r="D27" s="4" t="s">
        <v>114</v>
      </c>
      <c r="E27" s="4" t="s">
        <v>51</v>
      </c>
      <c r="F27" s="6">
        <v>44992</v>
      </c>
      <c r="G27" s="6">
        <v>44993</v>
      </c>
      <c r="H27" s="4">
        <v>1</v>
      </c>
      <c r="I27" s="4">
        <v>1</v>
      </c>
      <c r="J27" s="4">
        <v>1</v>
      </c>
      <c r="K27" s="4" t="s">
        <v>30</v>
      </c>
      <c r="L27" s="4">
        <v>-669</v>
      </c>
      <c r="M27" s="4">
        <v>-669</v>
      </c>
      <c r="N27" s="4" t="s">
        <v>115</v>
      </c>
      <c r="O27" s="4" t="s">
        <v>32</v>
      </c>
      <c r="P27" s="4" t="s">
        <v>33</v>
      </c>
      <c r="Q27" s="4">
        <v>0</v>
      </c>
      <c r="R27" s="7">
        <v>44992</v>
      </c>
      <c r="S27" s="6">
        <v>45008</v>
      </c>
      <c r="T27" s="4" t="s">
        <v>34</v>
      </c>
      <c r="U27" s="4">
        <v>-669</v>
      </c>
      <c r="V27" s="4">
        <v>0</v>
      </c>
      <c r="W27" s="4">
        <v>0</v>
      </c>
      <c r="X27" s="4" t="s">
        <v>116</v>
      </c>
      <c r="Y27" s="4" t="s">
        <v>36</v>
      </c>
    </row>
    <row r="28" s="4" customFormat="1" spans="1:25">
      <c r="A28" s="4" t="s">
        <v>132</v>
      </c>
      <c r="B28" s="4" t="s">
        <v>26</v>
      </c>
      <c r="C28" s="4" t="s">
        <v>140</v>
      </c>
      <c r="D28" s="4" t="s">
        <v>67</v>
      </c>
      <c r="E28" s="4" t="s">
        <v>68</v>
      </c>
      <c r="F28" s="6">
        <v>44992</v>
      </c>
      <c r="G28" s="6">
        <v>44993</v>
      </c>
      <c r="H28" s="4">
        <v>1</v>
      </c>
      <c r="I28" s="4">
        <v>1</v>
      </c>
      <c r="J28" s="4">
        <v>1</v>
      </c>
      <c r="K28" s="4" t="s">
        <v>30</v>
      </c>
      <c r="L28" s="4">
        <v>-183</v>
      </c>
      <c r="M28" s="4">
        <v>-183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44992.9420023148</v>
      </c>
      <c r="S28" s="6">
        <v>45008</v>
      </c>
      <c r="T28" s="4" t="s">
        <v>34</v>
      </c>
      <c r="U28" s="4">
        <v>-183</v>
      </c>
      <c r="V28" s="4">
        <v>0</v>
      </c>
      <c r="W28" s="4">
        <v>0</v>
      </c>
      <c r="X28" s="4" t="s">
        <v>134</v>
      </c>
      <c r="Y28" s="4" t="s">
        <v>135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spans="1:9">
      <c r="A2" s="5">
        <v>999222834954638</v>
      </c>
      <c r="B2" s="6">
        <v>44991</v>
      </c>
      <c r="C2" s="6">
        <v>44993</v>
      </c>
      <c r="D2" s="4">
        <v>862</v>
      </c>
      <c r="E2" s="4" t="str">
        <f>VLOOKUP(A2,HOP!A:L,12,0)</f>
        <v>862.00</v>
      </c>
      <c r="F2" s="4" t="str">
        <f>VLOOKUP(A2,HOP!A:C,3,0)</f>
        <v>3049567</v>
      </c>
      <c r="G2" s="4">
        <f>D2-E2</f>
        <v>0</v>
      </c>
      <c r="H2" s="4" t="str">
        <f>$H$1&amp;F2</f>
        <v>，3049567</v>
      </c>
      <c r="I2" s="4" t="str">
        <f>VLOOKUP(A2,HOP!A:U,21,0)</f>
        <v>直连</v>
      </c>
    </row>
    <row r="3" s="4" customFormat="1" hidden="1" spans="1:9">
      <c r="A3" s="5">
        <v>999223040093973</v>
      </c>
      <c r="B3" s="6">
        <v>44992</v>
      </c>
      <c r="C3" s="6">
        <v>44993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2" si="0">D3-E3</f>
        <v>#N/A</v>
      </c>
      <c r="H3" s="4" t="e">
        <f t="shared" ref="H3:H22" si="1">$H$1&amp;F3</f>
        <v>#N/A</v>
      </c>
      <c r="I3" s="4" t="e">
        <f>VLOOKUP(A3,HOP!A:U,21,0)</f>
        <v>#N/A</v>
      </c>
    </row>
    <row r="4" s="4" customFormat="1" hidden="1" spans="1:9">
      <c r="A4" s="5">
        <v>999223045894553</v>
      </c>
      <c r="B4" s="6">
        <v>44991</v>
      </c>
      <c r="C4" s="6">
        <v>44993</v>
      </c>
      <c r="D4" s="4">
        <v>0</v>
      </c>
      <c r="E4" s="4" t="str">
        <f>VLOOKUP(A4,HOP!A:L,12,0)</f>
        <v>0.00</v>
      </c>
      <c r="F4" s="4" t="str">
        <f>VLOOKUP(A4,HOP!A:C,3,0)</f>
        <v>3098729</v>
      </c>
      <c r="G4" s="4">
        <f t="shared" si="0"/>
        <v>0</v>
      </c>
      <c r="H4" s="4" t="str">
        <f t="shared" si="1"/>
        <v>，3098729</v>
      </c>
      <c r="I4" s="4" t="str">
        <f>VLOOKUP(A4,HOP!A:U,21,0)</f>
        <v>直连</v>
      </c>
    </row>
    <row r="5" s="4" customFormat="1" spans="1:9">
      <c r="A5" s="5">
        <v>999223046000791</v>
      </c>
      <c r="B5" s="6">
        <v>44992</v>
      </c>
      <c r="C5" s="6">
        <v>44993</v>
      </c>
      <c r="D5" s="4">
        <v>334</v>
      </c>
      <c r="E5" s="4" t="str">
        <f>VLOOKUP(A5,HOP!A:L,12,0)</f>
        <v>334.00</v>
      </c>
      <c r="F5" s="4" t="str">
        <f>VLOOKUP(A5,HOP!A:C,3,0)</f>
        <v>3098750</v>
      </c>
      <c r="G5" s="4">
        <f t="shared" si="0"/>
        <v>0</v>
      </c>
      <c r="H5" s="4" t="str">
        <f t="shared" si="1"/>
        <v>，3098750</v>
      </c>
      <c r="I5" s="4" t="str">
        <f>VLOOKUP(A5,HOP!A:U,21,0)</f>
        <v>直连</v>
      </c>
    </row>
    <row r="6" s="4" customFormat="1" hidden="1" spans="1:9">
      <c r="A6" s="5">
        <v>999223050417395</v>
      </c>
      <c r="B6" s="6">
        <v>44992</v>
      </c>
      <c r="C6" s="6">
        <v>44993</v>
      </c>
      <c r="D6" s="4">
        <v>0</v>
      </c>
      <c r="E6" s="4" t="str">
        <f>VLOOKUP(A6,HOP!A:L,12,0)</f>
        <v>0.00</v>
      </c>
      <c r="F6" s="4" t="str">
        <f>VLOOKUP(A6,HOP!A:C,3,0)</f>
        <v>3100089</v>
      </c>
      <c r="G6" s="4">
        <f t="shared" si="0"/>
        <v>0</v>
      </c>
      <c r="H6" s="4" t="str">
        <f t="shared" si="1"/>
        <v>，3100089</v>
      </c>
      <c r="I6" s="4" t="str">
        <f>VLOOKUP(A6,HOP!A:U,21,0)</f>
        <v>直连</v>
      </c>
    </row>
    <row r="7" s="4" customFormat="1" spans="1:9">
      <c r="A7" s="5">
        <v>999223057579283</v>
      </c>
      <c r="B7" s="6">
        <v>44992</v>
      </c>
      <c r="C7" s="6">
        <v>44993</v>
      </c>
      <c r="D7" s="4">
        <v>389</v>
      </c>
      <c r="E7" s="4" t="str">
        <f>VLOOKUP(A7,HOP!A:L,12,0)</f>
        <v>389.00</v>
      </c>
      <c r="F7" s="4" t="str">
        <f>VLOOKUP(A7,HOP!A:C,3,0)</f>
        <v>3102713</v>
      </c>
      <c r="G7" s="4">
        <f t="shared" si="0"/>
        <v>0</v>
      </c>
      <c r="H7" s="4" t="str">
        <f t="shared" si="1"/>
        <v>，3102713</v>
      </c>
      <c r="I7" s="4" t="str">
        <f>VLOOKUP(A7,HOP!A:U,21,0)</f>
        <v>直连</v>
      </c>
    </row>
    <row r="8" s="4" customFormat="1" spans="1:9">
      <c r="A8" s="5">
        <v>999223057772771</v>
      </c>
      <c r="B8" s="6">
        <v>44992</v>
      </c>
      <c r="C8" s="6">
        <v>44993</v>
      </c>
      <c r="D8" s="4">
        <v>182</v>
      </c>
      <c r="E8" s="4" t="str">
        <f>VLOOKUP(A8,HOP!A:L,12,0)</f>
        <v>182.00</v>
      </c>
      <c r="F8" s="4" t="str">
        <f>VLOOKUP(A8,HOP!A:C,3,0)</f>
        <v>3102794</v>
      </c>
      <c r="G8" s="4">
        <f t="shared" si="0"/>
        <v>0</v>
      </c>
      <c r="H8" s="4" t="str">
        <f t="shared" si="1"/>
        <v>，3102794</v>
      </c>
      <c r="I8" s="4" t="str">
        <f>VLOOKUP(A8,HOP!A:U,21,0)</f>
        <v>直连</v>
      </c>
    </row>
    <row r="9" s="4" customFormat="1" hidden="1" spans="1:9">
      <c r="A9" s="5">
        <v>999223061692173</v>
      </c>
      <c r="B9" s="6">
        <v>44992</v>
      </c>
      <c r="C9" s="6">
        <v>44993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999223062869531</v>
      </c>
      <c r="B10" s="6">
        <v>44992</v>
      </c>
      <c r="C10" s="6">
        <v>44993</v>
      </c>
      <c r="D10" s="4">
        <v>539</v>
      </c>
      <c r="E10" s="4" t="str">
        <f>VLOOKUP(A10,HOP!A:L,12,0)</f>
        <v>539.00</v>
      </c>
      <c r="F10" s="4" t="str">
        <f>VLOOKUP(A10,HOP!A:C,3,0)</f>
        <v>3103448</v>
      </c>
      <c r="G10" s="4">
        <f t="shared" si="0"/>
        <v>0</v>
      </c>
      <c r="H10" s="4" t="str">
        <f t="shared" si="1"/>
        <v>，3103448</v>
      </c>
      <c r="I10" s="4" t="str">
        <f>VLOOKUP(A10,HOP!A:U,21,0)</f>
        <v>直连</v>
      </c>
    </row>
    <row r="11" s="4" customFormat="1" spans="1:9">
      <c r="A11" s="5">
        <v>999223062874012</v>
      </c>
      <c r="B11" s="6">
        <v>44992</v>
      </c>
      <c r="C11" s="6">
        <v>44993</v>
      </c>
      <c r="D11" s="4">
        <v>477</v>
      </c>
      <c r="E11" s="4" t="str">
        <f>VLOOKUP(A11,HOP!A:L,12,0)</f>
        <v>477.00</v>
      </c>
      <c r="F11" s="4" t="str">
        <f>VLOOKUP(A11,HOP!A:C,3,0)</f>
        <v>3103450</v>
      </c>
      <c r="G11" s="4">
        <f t="shared" si="0"/>
        <v>0</v>
      </c>
      <c r="H11" s="4" t="str">
        <f t="shared" si="1"/>
        <v>，3103450</v>
      </c>
      <c r="I11" s="4" t="str">
        <f>VLOOKUP(A11,HOP!A:U,21,0)</f>
        <v>直连</v>
      </c>
    </row>
    <row r="12" s="4" customFormat="1" spans="1:9">
      <c r="A12" s="5">
        <v>999223064717413</v>
      </c>
      <c r="B12" s="6">
        <v>44992</v>
      </c>
      <c r="C12" s="6">
        <v>44993</v>
      </c>
      <c r="D12" s="4">
        <v>889</v>
      </c>
      <c r="E12" s="4" t="str">
        <f>VLOOKUP(A12,HOP!A:L,12,0)</f>
        <v>889.00</v>
      </c>
      <c r="F12" s="4" t="str">
        <f>VLOOKUP(A12,HOP!A:C,3,0)</f>
        <v>3103855</v>
      </c>
      <c r="G12" s="4">
        <f t="shared" si="0"/>
        <v>0</v>
      </c>
      <c r="H12" s="4" t="str">
        <f t="shared" si="1"/>
        <v>，3103855</v>
      </c>
      <c r="I12" s="4" t="str">
        <f>VLOOKUP(A12,HOP!A:U,21,0)</f>
        <v>直连</v>
      </c>
    </row>
    <row r="13" s="4" customFormat="1" spans="1:9">
      <c r="A13" s="5">
        <v>999223067031725</v>
      </c>
      <c r="B13" s="6">
        <v>44992</v>
      </c>
      <c r="C13" s="6">
        <v>44993</v>
      </c>
      <c r="D13" s="4">
        <v>158</v>
      </c>
      <c r="E13" s="4" t="str">
        <f>VLOOKUP(A13,HOP!A:L,12,0)</f>
        <v>158.00</v>
      </c>
      <c r="F13" s="4" t="str">
        <f>VLOOKUP(A13,HOP!A:C,3,0)</f>
        <v>3104478</v>
      </c>
      <c r="G13" s="4">
        <f t="shared" si="0"/>
        <v>0</v>
      </c>
      <c r="H13" s="4" t="str">
        <f t="shared" si="1"/>
        <v>，3104478</v>
      </c>
      <c r="I13" s="4" t="str">
        <f>VLOOKUP(A13,HOP!A:U,21,0)</f>
        <v>直连</v>
      </c>
    </row>
    <row r="14" s="4" customFormat="1" spans="1:9">
      <c r="A14" s="5">
        <v>999223071747747</v>
      </c>
      <c r="B14" s="6">
        <v>44992</v>
      </c>
      <c r="C14" s="6">
        <v>44993</v>
      </c>
      <c r="D14" s="4">
        <v>2182</v>
      </c>
      <c r="E14" s="4" t="str">
        <f>VLOOKUP(A14,HOP!A:L,12,0)</f>
        <v>2182.00</v>
      </c>
      <c r="F14" s="4" t="str">
        <f>VLOOKUP(A14,HOP!A:C,3,0)</f>
        <v>3105820</v>
      </c>
      <c r="G14" s="4">
        <f t="shared" si="0"/>
        <v>0</v>
      </c>
      <c r="H14" s="4" t="str">
        <f t="shared" si="1"/>
        <v>，3105820</v>
      </c>
      <c r="I14" s="4" t="str">
        <f>VLOOKUP(A14,HOP!A:U,21,0)</f>
        <v>直连</v>
      </c>
    </row>
    <row r="15" s="4" customFormat="1" spans="1:9">
      <c r="A15" s="5">
        <v>999223071834838</v>
      </c>
      <c r="B15" s="6">
        <v>44992</v>
      </c>
      <c r="C15" s="6">
        <v>44993</v>
      </c>
      <c r="D15" s="4">
        <v>760</v>
      </c>
      <c r="E15" s="4" t="str">
        <f>VLOOKUP(A15,HOP!A:L,12,0)</f>
        <v>760.00</v>
      </c>
      <c r="F15" s="4" t="str">
        <f>VLOOKUP(A15,HOP!A:C,3,0)</f>
        <v>3105857</v>
      </c>
      <c r="G15" s="4">
        <f t="shared" si="0"/>
        <v>0</v>
      </c>
      <c r="H15" s="4" t="str">
        <f t="shared" si="1"/>
        <v>，3105857</v>
      </c>
      <c r="I15" s="4" t="str">
        <f>VLOOKUP(A15,HOP!A:U,21,0)</f>
        <v>直连</v>
      </c>
    </row>
    <row r="16" s="4" customFormat="1" spans="1:9">
      <c r="A16" s="5">
        <v>999223071834952</v>
      </c>
      <c r="B16" s="6">
        <v>44992</v>
      </c>
      <c r="C16" s="6">
        <v>44993</v>
      </c>
      <c r="D16" s="4">
        <v>321</v>
      </c>
      <c r="E16" s="4" t="str">
        <f>VLOOKUP(A16,HOP!A:L,12,0)</f>
        <v>321.00</v>
      </c>
      <c r="F16" s="4" t="str">
        <f>VLOOKUP(A16,HOP!A:C,3,0)</f>
        <v>3105858</v>
      </c>
      <c r="G16" s="4">
        <f t="shared" si="0"/>
        <v>0</v>
      </c>
      <c r="H16" s="4" t="str">
        <f t="shared" si="1"/>
        <v>，3105858</v>
      </c>
      <c r="I16" s="4" t="str">
        <f>VLOOKUP(A16,HOP!A:U,21,0)</f>
        <v>直连</v>
      </c>
    </row>
    <row r="17" s="4" customFormat="1" hidden="1" spans="1:9">
      <c r="A17" s="5">
        <v>999223072123339</v>
      </c>
      <c r="B17" s="6">
        <v>44992</v>
      </c>
      <c r="C17" s="6">
        <v>44993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999223073663734</v>
      </c>
      <c r="B18" s="6">
        <v>44992</v>
      </c>
      <c r="C18" s="6">
        <v>44993</v>
      </c>
      <c r="D18" s="4">
        <v>1215</v>
      </c>
      <c r="E18" s="4" t="str">
        <f>VLOOKUP(A18,HOP!A:L,12,0)</f>
        <v>1215.00</v>
      </c>
      <c r="F18" s="4" t="str">
        <f>VLOOKUP(A18,HOP!A:C,3,0)</f>
        <v>3106657</v>
      </c>
      <c r="G18" s="4">
        <f t="shared" si="0"/>
        <v>0</v>
      </c>
      <c r="H18" s="4" t="str">
        <f t="shared" si="1"/>
        <v>，3106657</v>
      </c>
      <c r="I18" s="4" t="str">
        <f>VLOOKUP(A18,HOP!A:U,21,0)</f>
        <v>直连</v>
      </c>
    </row>
    <row r="19" s="4" customFormat="1" spans="1:9">
      <c r="A19" s="5">
        <v>999223073761919</v>
      </c>
      <c r="B19" s="6">
        <v>44992</v>
      </c>
      <c r="C19" s="6">
        <v>44993</v>
      </c>
      <c r="D19" s="4">
        <v>88</v>
      </c>
      <c r="E19" s="4" t="str">
        <f>VLOOKUP(A19,HOP!A:L,12,0)</f>
        <v>88.00</v>
      </c>
      <c r="F19" s="4" t="str">
        <f>VLOOKUP(A19,HOP!A:C,3,0)</f>
        <v>3106712</v>
      </c>
      <c r="G19" s="4">
        <f t="shared" si="0"/>
        <v>0</v>
      </c>
      <c r="H19" s="4" t="str">
        <f t="shared" si="1"/>
        <v>，3106712</v>
      </c>
      <c r="I19" s="4" t="str">
        <f>VLOOKUP(A19,HOP!A:U,21,0)</f>
        <v>直连</v>
      </c>
    </row>
    <row r="20" s="4" customFormat="1" spans="1:9">
      <c r="A20" s="5">
        <v>999223073870642</v>
      </c>
      <c r="B20" s="6">
        <v>44992</v>
      </c>
      <c r="C20" s="6">
        <v>44993</v>
      </c>
      <c r="D20" s="4">
        <v>183</v>
      </c>
      <c r="E20" s="4" t="str">
        <f>VLOOKUP(A20,HOP!A:L,12,0)</f>
        <v>183.00</v>
      </c>
      <c r="F20" s="4" t="str">
        <f>VLOOKUP(A20,HOP!A:C,3,0)</f>
        <v>3106769</v>
      </c>
      <c r="G20" s="4">
        <f t="shared" si="0"/>
        <v>0</v>
      </c>
      <c r="H20" s="4" t="str">
        <f t="shared" si="1"/>
        <v>，3106769</v>
      </c>
      <c r="I20" s="4" t="str">
        <f>VLOOKUP(A20,HOP!A:U,21,0)</f>
        <v>直连</v>
      </c>
    </row>
    <row r="21" s="4" customFormat="1" hidden="1" spans="1:9">
      <c r="A21" s="5">
        <v>999223073996363</v>
      </c>
      <c r="B21" s="6">
        <v>44992</v>
      </c>
      <c r="C21" s="6">
        <v>44993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999223074055585</v>
      </c>
      <c r="B22" s="6">
        <v>44992</v>
      </c>
      <c r="C22" s="6">
        <v>44993</v>
      </c>
      <c r="D22" s="4">
        <v>316</v>
      </c>
      <c r="E22" s="4" t="str">
        <f>VLOOKUP(A22,HOP!A:L,12,0)</f>
        <v>316.00</v>
      </c>
      <c r="F22" s="4" t="str">
        <f>VLOOKUP(A22,HOP!A:C,3,0)</f>
        <v>3106887</v>
      </c>
      <c r="G22" s="4">
        <f t="shared" si="0"/>
        <v>0</v>
      </c>
      <c r="H22" s="4" t="str">
        <f t="shared" si="1"/>
        <v>，3106887</v>
      </c>
      <c r="I22" s="4" t="str">
        <f>VLOOKUP(A22,HOP!A:U,21,0)</f>
        <v>直连</v>
      </c>
    </row>
    <row r="24" spans="4:4">
      <c r="D24" s="4">
        <f>SUM(D2:D23)</f>
        <v>8895</v>
      </c>
    </row>
    <row r="26" spans="4:4">
      <c r="D26" s="4" t="s">
        <v>142</v>
      </c>
    </row>
    <row r="30" spans="1:1">
      <c r="A30" s="4" t="s">
        <v>143</v>
      </c>
    </row>
    <row r="31" spans="1:1">
      <c r="A31" s="4" t="s">
        <v>144</v>
      </c>
    </row>
  </sheetData>
  <autoFilter ref="A1:XFD26">
    <filterColumn colId="3">
      <filters blank="1">
        <filter val="1215"/>
        <filter val="8895"/>
        <filter val="316"/>
        <filter val="158"/>
        <filter val="8895 CNY"/>
        <filter val="760"/>
        <filter val="321"/>
        <filter val="862"/>
        <filter val="334"/>
        <filter val="477"/>
        <filter val="539"/>
        <filter val="182"/>
        <filter val="2182"/>
        <filter val="183"/>
        <filter val="88"/>
        <filter val="389"/>
        <filter val="8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  <c r="U1" s="2" t="s">
        <v>162</v>
      </c>
      <c r="V1" s="2" t="s">
        <v>163</v>
      </c>
    </row>
    <row r="2" s="1" customFormat="1" spans="1:22">
      <c r="A2" s="3">
        <v>999223074055585</v>
      </c>
      <c r="B2" s="1" t="s">
        <v>164</v>
      </c>
      <c r="C2" s="1" t="s">
        <v>165</v>
      </c>
      <c r="D2" s="1" t="s">
        <v>166</v>
      </c>
      <c r="E2" s="1" t="s">
        <v>137</v>
      </c>
      <c r="F2" s="1" t="s">
        <v>164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  <c r="V2" s="1" t="s">
        <v>179</v>
      </c>
    </row>
    <row r="3" s="1" customFormat="1" spans="1:22">
      <c r="A3" s="3">
        <v>999223073870642</v>
      </c>
      <c r="B3" s="1" t="s">
        <v>164</v>
      </c>
      <c r="C3" s="1" t="s">
        <v>180</v>
      </c>
      <c r="D3" s="1" t="s">
        <v>181</v>
      </c>
      <c r="E3" s="1" t="s">
        <v>129</v>
      </c>
      <c r="F3" s="1" t="s">
        <v>164</v>
      </c>
      <c r="G3" s="1" t="s">
        <v>167</v>
      </c>
      <c r="H3" s="1" t="s">
        <v>168</v>
      </c>
      <c r="I3" s="1" t="s">
        <v>182</v>
      </c>
      <c r="J3" s="1" t="s">
        <v>170</v>
      </c>
      <c r="K3" s="1" t="s">
        <v>182</v>
      </c>
      <c r="L3" s="1" t="s">
        <v>182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183</v>
      </c>
      <c r="S3" s="1" t="s">
        <v>176</v>
      </c>
      <c r="T3" s="1" t="s">
        <v>177</v>
      </c>
      <c r="U3" s="1" t="s">
        <v>178</v>
      </c>
      <c r="V3" s="1" t="s">
        <v>179</v>
      </c>
    </row>
    <row r="4" s="1" customFormat="1" spans="1:22">
      <c r="A4" s="3">
        <v>999223073761919</v>
      </c>
      <c r="B4" s="1" t="s">
        <v>164</v>
      </c>
      <c r="C4" s="1" t="s">
        <v>184</v>
      </c>
      <c r="D4" s="1" t="s">
        <v>185</v>
      </c>
      <c r="E4" s="1" t="s">
        <v>125</v>
      </c>
      <c r="F4" s="1" t="s">
        <v>164</v>
      </c>
      <c r="G4" s="1" t="s">
        <v>167</v>
      </c>
      <c r="H4" s="1" t="s">
        <v>168</v>
      </c>
      <c r="I4" s="1" t="s">
        <v>186</v>
      </c>
      <c r="J4" s="1" t="s">
        <v>170</v>
      </c>
      <c r="K4" s="1" t="s">
        <v>186</v>
      </c>
      <c r="L4" s="1" t="s">
        <v>186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187</v>
      </c>
      <c r="S4" s="1" t="s">
        <v>176</v>
      </c>
      <c r="T4" s="1" t="s">
        <v>177</v>
      </c>
      <c r="U4" s="1" t="s">
        <v>178</v>
      </c>
      <c r="V4" s="1" t="s">
        <v>179</v>
      </c>
    </row>
    <row r="5" s="1" customFormat="1" spans="1:22">
      <c r="A5" s="3">
        <v>999223073663734</v>
      </c>
      <c r="B5" s="1" t="s">
        <v>164</v>
      </c>
      <c r="C5" s="1" t="s">
        <v>188</v>
      </c>
      <c r="D5" s="1" t="s">
        <v>189</v>
      </c>
      <c r="E5" s="1" t="s">
        <v>120</v>
      </c>
      <c r="F5" s="1" t="s">
        <v>164</v>
      </c>
      <c r="G5" s="1" t="s">
        <v>167</v>
      </c>
      <c r="H5" s="1" t="s">
        <v>168</v>
      </c>
      <c r="I5" s="1" t="s">
        <v>190</v>
      </c>
      <c r="J5" s="1" t="s">
        <v>170</v>
      </c>
      <c r="K5" s="1" t="s">
        <v>190</v>
      </c>
      <c r="L5" s="1" t="s">
        <v>190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191</v>
      </c>
      <c r="S5" s="1" t="s">
        <v>176</v>
      </c>
      <c r="T5" s="1" t="s">
        <v>177</v>
      </c>
      <c r="U5" s="1" t="s">
        <v>178</v>
      </c>
      <c r="V5" s="1" t="s">
        <v>179</v>
      </c>
    </row>
    <row r="6" s="1" customFormat="1" spans="1:22">
      <c r="A6" s="3">
        <v>999223071834952</v>
      </c>
      <c r="B6" s="1" t="s">
        <v>164</v>
      </c>
      <c r="C6" s="1" t="s">
        <v>192</v>
      </c>
      <c r="D6" s="1" t="s">
        <v>193</v>
      </c>
      <c r="E6" s="1" t="s">
        <v>194</v>
      </c>
      <c r="F6" s="1" t="s">
        <v>164</v>
      </c>
      <c r="G6" s="1" t="s">
        <v>167</v>
      </c>
      <c r="H6" s="1" t="s">
        <v>168</v>
      </c>
      <c r="I6" s="1" t="s">
        <v>195</v>
      </c>
      <c r="J6" s="1" t="s">
        <v>170</v>
      </c>
      <c r="K6" s="1" t="s">
        <v>195</v>
      </c>
      <c r="L6" s="1" t="s">
        <v>195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196</v>
      </c>
      <c r="S6" s="1" t="s">
        <v>176</v>
      </c>
      <c r="T6" s="1" t="s">
        <v>177</v>
      </c>
      <c r="U6" s="1" t="s">
        <v>178</v>
      </c>
      <c r="V6" s="1" t="s">
        <v>179</v>
      </c>
    </row>
    <row r="7" s="1" customFormat="1" spans="1:22">
      <c r="A7" s="3">
        <v>999223071834838</v>
      </c>
      <c r="B7" s="1" t="s">
        <v>164</v>
      </c>
      <c r="C7" s="1" t="s">
        <v>197</v>
      </c>
      <c r="D7" s="1" t="s">
        <v>198</v>
      </c>
      <c r="E7" s="1" t="s">
        <v>199</v>
      </c>
      <c r="F7" s="1" t="s">
        <v>164</v>
      </c>
      <c r="G7" s="1" t="s">
        <v>167</v>
      </c>
      <c r="H7" s="1" t="s">
        <v>168</v>
      </c>
      <c r="I7" s="1" t="s">
        <v>200</v>
      </c>
      <c r="J7" s="1" t="s">
        <v>170</v>
      </c>
      <c r="K7" s="1" t="s">
        <v>200</v>
      </c>
      <c r="L7" s="1" t="s">
        <v>200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196</v>
      </c>
      <c r="S7" s="1" t="s">
        <v>176</v>
      </c>
      <c r="T7" s="1" t="s">
        <v>177</v>
      </c>
      <c r="U7" s="1" t="s">
        <v>178</v>
      </c>
      <c r="V7" s="1" t="s">
        <v>179</v>
      </c>
    </row>
    <row r="8" s="1" customFormat="1" spans="1:22">
      <c r="A8" s="3">
        <v>999223071747747</v>
      </c>
      <c r="B8" s="1" t="s">
        <v>164</v>
      </c>
      <c r="C8" s="1" t="s">
        <v>201</v>
      </c>
      <c r="D8" s="1" t="s">
        <v>202</v>
      </c>
      <c r="E8" s="1" t="s">
        <v>203</v>
      </c>
      <c r="F8" s="1" t="s">
        <v>164</v>
      </c>
      <c r="G8" s="1" t="s">
        <v>167</v>
      </c>
      <c r="H8" s="1" t="s">
        <v>168</v>
      </c>
      <c r="I8" s="1" t="s">
        <v>204</v>
      </c>
      <c r="J8" s="1" t="s">
        <v>170</v>
      </c>
      <c r="K8" s="1" t="s">
        <v>204</v>
      </c>
      <c r="L8" s="1" t="s">
        <v>204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205</v>
      </c>
      <c r="S8" s="1" t="s">
        <v>176</v>
      </c>
      <c r="T8" s="1" t="s">
        <v>177</v>
      </c>
      <c r="U8" s="1" t="s">
        <v>178</v>
      </c>
      <c r="V8" s="1" t="s">
        <v>179</v>
      </c>
    </row>
    <row r="9" s="1" customFormat="1" spans="1:22">
      <c r="A9" s="3">
        <v>999223067031725</v>
      </c>
      <c r="B9" s="1" t="s">
        <v>164</v>
      </c>
      <c r="C9" s="1" t="s">
        <v>206</v>
      </c>
      <c r="D9" s="1" t="s">
        <v>207</v>
      </c>
      <c r="E9" s="1" t="s">
        <v>94</v>
      </c>
      <c r="F9" s="1" t="s">
        <v>164</v>
      </c>
      <c r="G9" s="1" t="s">
        <v>167</v>
      </c>
      <c r="H9" s="1" t="s">
        <v>168</v>
      </c>
      <c r="I9" s="1" t="s">
        <v>208</v>
      </c>
      <c r="J9" s="1" t="s">
        <v>170</v>
      </c>
      <c r="K9" s="1" t="s">
        <v>208</v>
      </c>
      <c r="L9" s="1" t="s">
        <v>208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209</v>
      </c>
      <c r="S9" s="1" t="s">
        <v>176</v>
      </c>
      <c r="T9" s="1" t="s">
        <v>177</v>
      </c>
      <c r="U9" s="1" t="s">
        <v>178</v>
      </c>
      <c r="V9" s="1" t="s">
        <v>179</v>
      </c>
    </row>
    <row r="10" s="1" customFormat="1" spans="1:22">
      <c r="A10" s="3">
        <v>999223064717413</v>
      </c>
      <c r="B10" s="1" t="s">
        <v>164</v>
      </c>
      <c r="C10" s="1" t="s">
        <v>210</v>
      </c>
      <c r="D10" s="1" t="s">
        <v>211</v>
      </c>
      <c r="E10" s="1" t="s">
        <v>212</v>
      </c>
      <c r="F10" s="1" t="s">
        <v>164</v>
      </c>
      <c r="G10" s="1" t="s">
        <v>167</v>
      </c>
      <c r="H10" s="1" t="s">
        <v>168</v>
      </c>
      <c r="I10" s="1" t="s">
        <v>213</v>
      </c>
      <c r="J10" s="1" t="s">
        <v>170</v>
      </c>
      <c r="K10" s="1" t="s">
        <v>213</v>
      </c>
      <c r="L10" s="1" t="s">
        <v>213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174</v>
      </c>
      <c r="R10" s="1" t="s">
        <v>214</v>
      </c>
      <c r="S10" s="1" t="s">
        <v>176</v>
      </c>
      <c r="T10" s="1" t="s">
        <v>177</v>
      </c>
      <c r="U10" s="1" t="s">
        <v>178</v>
      </c>
      <c r="V10" s="1" t="s">
        <v>179</v>
      </c>
    </row>
    <row r="11" s="1" customFormat="1" spans="1:22">
      <c r="A11" s="3">
        <v>999223062874012</v>
      </c>
      <c r="B11" s="1" t="s">
        <v>164</v>
      </c>
      <c r="C11" s="1" t="s">
        <v>215</v>
      </c>
      <c r="D11" s="1" t="s">
        <v>216</v>
      </c>
      <c r="E11" s="1" t="s">
        <v>83</v>
      </c>
      <c r="F11" s="1" t="s">
        <v>164</v>
      </c>
      <c r="G11" s="1" t="s">
        <v>167</v>
      </c>
      <c r="H11" s="1" t="s">
        <v>168</v>
      </c>
      <c r="I11" s="1" t="s">
        <v>217</v>
      </c>
      <c r="J11" s="1" t="s">
        <v>170</v>
      </c>
      <c r="K11" s="1" t="s">
        <v>217</v>
      </c>
      <c r="L11" s="1" t="s">
        <v>217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218</v>
      </c>
      <c r="S11" s="1" t="s">
        <v>176</v>
      </c>
      <c r="T11" s="1" t="s">
        <v>177</v>
      </c>
      <c r="U11" s="1" t="s">
        <v>178</v>
      </c>
      <c r="V11" s="1" t="s">
        <v>179</v>
      </c>
    </row>
    <row r="12" s="1" customFormat="1" spans="1:22">
      <c r="A12" s="3">
        <v>999223062869531</v>
      </c>
      <c r="B12" s="1" t="s">
        <v>164</v>
      </c>
      <c r="C12" s="1" t="s">
        <v>219</v>
      </c>
      <c r="D12" s="1" t="s">
        <v>220</v>
      </c>
      <c r="E12" s="1" t="s">
        <v>78</v>
      </c>
      <c r="F12" s="1" t="s">
        <v>164</v>
      </c>
      <c r="G12" s="1" t="s">
        <v>167</v>
      </c>
      <c r="H12" s="1" t="s">
        <v>168</v>
      </c>
      <c r="I12" s="1" t="s">
        <v>221</v>
      </c>
      <c r="J12" s="1" t="s">
        <v>170</v>
      </c>
      <c r="K12" s="1" t="s">
        <v>221</v>
      </c>
      <c r="L12" s="1" t="s">
        <v>221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222</v>
      </c>
      <c r="S12" s="1" t="s">
        <v>176</v>
      </c>
      <c r="T12" s="1" t="s">
        <v>177</v>
      </c>
      <c r="U12" s="1" t="s">
        <v>178</v>
      </c>
      <c r="V12" s="1" t="s">
        <v>179</v>
      </c>
    </row>
    <row r="13" s="1" customFormat="1" spans="1:22">
      <c r="A13" s="3">
        <v>999223057772771</v>
      </c>
      <c r="B13" s="1" t="s">
        <v>164</v>
      </c>
      <c r="C13" s="1" t="s">
        <v>223</v>
      </c>
      <c r="D13" s="1" t="s">
        <v>181</v>
      </c>
      <c r="E13" s="1" t="s">
        <v>69</v>
      </c>
      <c r="F13" s="1" t="s">
        <v>164</v>
      </c>
      <c r="G13" s="1" t="s">
        <v>167</v>
      </c>
      <c r="H13" s="1" t="s">
        <v>168</v>
      </c>
      <c r="I13" s="1" t="s">
        <v>224</v>
      </c>
      <c r="J13" s="1" t="s">
        <v>170</v>
      </c>
      <c r="K13" s="1" t="s">
        <v>224</v>
      </c>
      <c r="L13" s="1" t="s">
        <v>224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225</v>
      </c>
      <c r="S13" s="1" t="s">
        <v>176</v>
      </c>
      <c r="T13" s="1" t="s">
        <v>177</v>
      </c>
      <c r="U13" s="1" t="s">
        <v>178</v>
      </c>
      <c r="V13" s="1" t="s">
        <v>179</v>
      </c>
    </row>
    <row r="14" s="1" customFormat="1" spans="1:22">
      <c r="A14" s="3">
        <v>999223057579283</v>
      </c>
      <c r="B14" s="1" t="s">
        <v>226</v>
      </c>
      <c r="C14" s="1" t="s">
        <v>227</v>
      </c>
      <c r="D14" s="1" t="s">
        <v>228</v>
      </c>
      <c r="E14" s="1" t="s">
        <v>63</v>
      </c>
      <c r="F14" s="1" t="s">
        <v>164</v>
      </c>
      <c r="G14" s="1" t="s">
        <v>167</v>
      </c>
      <c r="H14" s="1" t="s">
        <v>168</v>
      </c>
      <c r="I14" s="1" t="s">
        <v>229</v>
      </c>
      <c r="J14" s="1" t="s">
        <v>170</v>
      </c>
      <c r="K14" s="1" t="s">
        <v>229</v>
      </c>
      <c r="L14" s="1" t="s">
        <v>229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230</v>
      </c>
      <c r="S14" s="1" t="s">
        <v>176</v>
      </c>
      <c r="T14" s="1" t="s">
        <v>177</v>
      </c>
      <c r="U14" s="1" t="s">
        <v>178</v>
      </c>
      <c r="V14" s="1" t="s">
        <v>179</v>
      </c>
    </row>
    <row r="15" s="1" customFormat="1" spans="1:22">
      <c r="A15" s="3">
        <v>999223050417395</v>
      </c>
      <c r="B15" s="1" t="s">
        <v>226</v>
      </c>
      <c r="C15" s="1" t="s">
        <v>231</v>
      </c>
      <c r="D15" s="1" t="s">
        <v>232</v>
      </c>
      <c r="E15" s="1" t="s">
        <v>58</v>
      </c>
      <c r="F15" s="1" t="s">
        <v>164</v>
      </c>
      <c r="G15" s="1" t="s">
        <v>167</v>
      </c>
      <c r="H15" s="1" t="s">
        <v>168</v>
      </c>
      <c r="I15" s="1" t="s">
        <v>233</v>
      </c>
      <c r="J15" s="1" t="s">
        <v>170</v>
      </c>
      <c r="K15" s="1" t="s">
        <v>233</v>
      </c>
      <c r="L15" s="1" t="s">
        <v>172</v>
      </c>
      <c r="M15" s="1" t="s">
        <v>234</v>
      </c>
      <c r="N15" s="1" t="s">
        <v>234</v>
      </c>
      <c r="O15" s="1" t="s">
        <v>172</v>
      </c>
      <c r="P15" s="1" t="s">
        <v>173</v>
      </c>
      <c r="Q15" s="1" t="s">
        <v>174</v>
      </c>
      <c r="R15" s="1" t="s">
        <v>235</v>
      </c>
      <c r="S15" s="1" t="s">
        <v>176</v>
      </c>
      <c r="T15" s="1" t="s">
        <v>177</v>
      </c>
      <c r="U15" s="1" t="s">
        <v>178</v>
      </c>
      <c r="V15" s="1" t="s">
        <v>179</v>
      </c>
    </row>
    <row r="16" s="1" customFormat="1" spans="1:22">
      <c r="A16" s="3">
        <v>999223046000791</v>
      </c>
      <c r="B16" s="1" t="s">
        <v>226</v>
      </c>
      <c r="C16" s="1" t="s">
        <v>236</v>
      </c>
      <c r="D16" s="1" t="s">
        <v>166</v>
      </c>
      <c r="E16" s="1" t="s">
        <v>52</v>
      </c>
      <c r="F16" s="1" t="s">
        <v>164</v>
      </c>
      <c r="G16" s="1" t="s">
        <v>167</v>
      </c>
      <c r="H16" s="1" t="s">
        <v>168</v>
      </c>
      <c r="I16" s="1" t="s">
        <v>237</v>
      </c>
      <c r="J16" s="1" t="s">
        <v>170</v>
      </c>
      <c r="K16" s="1" t="s">
        <v>237</v>
      </c>
      <c r="L16" s="1" t="s">
        <v>237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238</v>
      </c>
      <c r="S16" s="1" t="s">
        <v>176</v>
      </c>
      <c r="T16" s="1" t="s">
        <v>177</v>
      </c>
      <c r="U16" s="1" t="s">
        <v>178</v>
      </c>
      <c r="V16" s="1" t="s">
        <v>179</v>
      </c>
    </row>
    <row r="17" s="1" customFormat="1" spans="1:22">
      <c r="A17" s="3">
        <v>999223045894553</v>
      </c>
      <c r="B17" s="1" t="s">
        <v>226</v>
      </c>
      <c r="C17" s="1" t="s">
        <v>239</v>
      </c>
      <c r="D17" s="1" t="s">
        <v>240</v>
      </c>
      <c r="E17" s="1" t="s">
        <v>46</v>
      </c>
      <c r="F17" s="1" t="s">
        <v>226</v>
      </c>
      <c r="G17" s="1" t="s">
        <v>167</v>
      </c>
      <c r="H17" s="1" t="s">
        <v>168</v>
      </c>
      <c r="I17" s="1" t="s">
        <v>241</v>
      </c>
      <c r="J17" s="1" t="s">
        <v>170</v>
      </c>
      <c r="K17" s="1" t="s">
        <v>241</v>
      </c>
      <c r="L17" s="1" t="s">
        <v>172</v>
      </c>
      <c r="M17" s="1" t="s">
        <v>242</v>
      </c>
      <c r="N17" s="1" t="s">
        <v>242</v>
      </c>
      <c r="O17" s="1" t="s">
        <v>172</v>
      </c>
      <c r="P17" s="1" t="s">
        <v>173</v>
      </c>
      <c r="Q17" s="1" t="s">
        <v>174</v>
      </c>
      <c r="R17" s="1" t="s">
        <v>243</v>
      </c>
      <c r="S17" s="1" t="s">
        <v>176</v>
      </c>
      <c r="T17" s="1" t="s">
        <v>177</v>
      </c>
      <c r="U17" s="1" t="s">
        <v>178</v>
      </c>
      <c r="V17" s="1" t="s">
        <v>179</v>
      </c>
    </row>
    <row r="18" s="1" customFormat="1" spans="1:22">
      <c r="A18" s="3">
        <v>999222834954638</v>
      </c>
      <c r="B18" s="1" t="s">
        <v>244</v>
      </c>
      <c r="C18" s="1" t="s">
        <v>245</v>
      </c>
      <c r="D18" s="1" t="s">
        <v>246</v>
      </c>
      <c r="E18" s="1" t="s">
        <v>247</v>
      </c>
      <c r="F18" s="1" t="s">
        <v>226</v>
      </c>
      <c r="G18" s="1" t="s">
        <v>167</v>
      </c>
      <c r="H18" s="1" t="s">
        <v>168</v>
      </c>
      <c r="I18" s="1" t="s">
        <v>248</v>
      </c>
      <c r="J18" s="1" t="s">
        <v>170</v>
      </c>
      <c r="K18" s="1" t="s">
        <v>248</v>
      </c>
      <c r="L18" s="1" t="s">
        <v>248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249</v>
      </c>
      <c r="S18" s="1" t="s">
        <v>176</v>
      </c>
      <c r="T18" s="1" t="s">
        <v>177</v>
      </c>
      <c r="U18" s="1" t="s">
        <v>178</v>
      </c>
      <c r="V18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2023-03-23T01:16:22Z</dcterms:created>
  <dcterms:modified xsi:type="dcterms:W3CDTF">2023-03-23T01:30:06Z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90E1649B758F44DB8E8A09BA64346B9C</vt:lpwstr>
  </property>
  <property fmtid="{D5CDD505-2E9C-101B-9397-08002B2CF9AE}" pid="3" name="KSOProductBuildVer">
    <vt:lpwstr>2052-11.1.0.13703</vt:lpwstr>
  </property>
</Properties>
</file>