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<sst xmlns="http://schemas.openxmlformats.org/spreadsheetml/2006/main" count="176" uniqueCount="110">
  <si>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</si>
  <si>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</si>
  <si>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</si>
  <si>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</si>
  <si>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</si>
  <si>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</si>
  <si>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</si>
  <si>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</si>
  <si>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</si>
  <si>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</si>
  <si>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</si>
  <si>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</si>
  <si>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</si>
  <si>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</si>
  <si>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</si>
  <si>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</si>
  <si>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</si>
  <si>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</si>
  <si>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</si>
  <si>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</si>
  <si>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</si>
  <si>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</si>
  <si>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</si>
  <si>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</si>
  <si>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</si>
  <si>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999222620621727	</t>
  </si>
  <si>
    <t>Ctrip</t>
  </si>
  <si>
    <t>正常</t>
  </si>
  <si>
    <t>[曼谷]艺术酒店 (政府卫生认证)(Arte Hotel (SHA Plus+))(37201483)</t>
  </si>
  <si>
    <t>豪华特大床房&lt;2人入住&gt;&lt;不退款&gt;</t>
  </si>
  <si>
    <t>USD</t>
  </si>
  <si>
    <t>LI/WENHSIN</t>
  </si>
  <si>
    <t>CA5326230323USD</t>
  </si>
  <si>
    <t>未提现</t>
  </si>
  <si>
    <t>携程开票</t>
  </si>
  <si>
    <t xml:space="preserve">3017365	</t>
  </si>
  <si>
    <t xml:space="preserve">HGUConf1454225422	</t>
  </si>
  <si>
    <t xml:space="preserve">999223208282785	</t>
  </si>
  <si>
    <t>[巴都丁宜]槟城硬石酒店(Hard Rock Hotel Penang)(37202021)</t>
  </si>
  <si>
    <t>山景豪华房&lt;2人入住&gt;&lt;不退款&gt;</t>
  </si>
  <si>
    <t>RASHID/SHANISE</t>
  </si>
  <si>
    <t xml:space="preserve">3141356	</t>
  </si>
  <si>
    <t xml:space="preserve">15667405	</t>
  </si>
  <si>
    <t xml:space="preserve">999223253676080	</t>
  </si>
  <si>
    <t>[吉隆坡]吉隆坡市中心智选假日酒店(Holiday Inn Express Kuala Lumpur City Centre, an IHG Hotel)(40724199)</t>
  </si>
  <si>
    <t>标准大床房&lt;2人入住&gt;&lt;不退款&gt;&lt;早餐&gt;</t>
  </si>
  <si>
    <t>WANG/SAI,RUAN/MIN</t>
  </si>
  <si>
    <t xml:space="preserve">3153108	</t>
  </si>
  <si>
    <t xml:space="preserve">40007302	</t>
  </si>
  <si>
    <t>，</t>
  </si>
  <si>
    <t>A230323101751481</t>
  </si>
  <si>
    <t>A230323101836481</t>
  </si>
  <si>
    <t>USD / HKD 当前参考汇率: 7.84729</t>
  </si>
  <si>
    <t>总计：468 USD/
3672.53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</si>
  <si>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</si>
  <si>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</si>
  <si>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</si>
  <si>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</si>
  <si>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</si>
  <si>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</si>
  <si>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</si>
  <si>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</si>
  <si>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</si>
  <si>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</si>
  <si>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</si>
  <si>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</si>
  <si>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</si>
  <si>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</si>
  <si>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</si>
  <si>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</si>
  <si>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</si>
  <si>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</si>
  <si>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</si>
  <si>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2023-03-19</t>
  </si>
  <si>
    <t>3153108</t>
  </si>
  <si>
    <t>吉隆坡市中心智选假日酒店</t>
  </si>
  <si>
    <t>WANG SAI,RUAN MIN</t>
  </si>
  <si>
    <t>2023-03-20</t>
  </si>
  <si>
    <t>退房日周结</t>
  </si>
  <si>
    <t>290.04</t>
  </si>
  <si>
    <t>42.00</t>
  </si>
  <si>
    <t>0</t>
  </si>
  <si>
    <t>0.00</t>
  </si>
  <si>
    <t>携程盛景国际直连</t>
  </si>
  <si>
    <t>01.010677</t>
  </si>
  <si>
    <t>2023-03-19 01:22:12</t>
  </si>
  <si>
    <t>否</t>
  </si>
  <si>
    <t>汇智国际旅游发展有限公司</t>
  </si>
  <si>
    <t>直连</t>
  </si>
  <si>
    <t>马来西亚</t>
  </si>
  <si>
    <t>2023-03-16</t>
  </si>
  <si>
    <t>3141356</t>
  </si>
  <si>
    <t>槟城硬石酒店</t>
  </si>
  <si>
    <t>RASHID SHANISE</t>
  </si>
  <si>
    <t>650.40</t>
  </si>
  <si>
    <t>94.00</t>
  </si>
  <si>
    <t>2023-03-16 19:10:22</t>
  </si>
  <si>
    <t>直采</t>
  </si>
  <si>
    <t>2023-02-09</t>
  </si>
  <si>
    <t>3017365</t>
  </si>
  <si>
    <t>曼谷阿特酒店</t>
  </si>
  <si>
    <t>LI WENHSIN</t>
  </si>
  <si>
    <t>2259.43</t>
  </si>
  <si>
    <t>332.00</t>
  </si>
  <si>
    <t>2023-02-09 17:44:03</t>
  </si>
  <si>
    <t>泰国</t>
  </si>
  <si>
    <t>2022-09-30</t>
  </si>
  <si>
    <t>2717918</t>
  </si>
  <si>
    <t>RMB</t>
  </si>
  <si>
    <t>2023-03-16 19:10:14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</si>
</sst>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16</xdr:col>
      <xdr:colOff>28575</xdr:colOff>
      <xdr:row>50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4871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45001</v>
      </c>
      <c r="G2" s="6">
        <v>45005</v>
      </c>
      <c r="H2" s="4">
        <v>1</v>
      </c>
      <c r="I2" s="4">
        <v>4</v>
      </c>
      <c r="J2" s="4">
        <v>4</v>
      </c>
      <c r="K2" s="4" t="s">
        <v>30</v>
      </c>
      <c r="L2" s="4">
        <v>332</v>
      </c>
      <c r="M2" s="4">
        <v>332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44966</v>
      </c>
      <c r="S2" s="6">
        <v>45008</v>
      </c>
      <c r="T2" s="4" t="s">
        <v>34</v>
      </c>
      <c r="U2" s="4">
        <v>332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45004</v>
      </c>
      <c r="G3" s="6">
        <v>45005</v>
      </c>
      <c r="H3" s="4">
        <v>1</v>
      </c>
      <c r="I3" s="4">
        <v>1</v>
      </c>
      <c r="J3" s="4">
        <v>1</v>
      </c>
      <c r="K3" s="4" t="s">
        <v>30</v>
      </c>
      <c r="L3" s="4">
        <v>94</v>
      </c>
      <c r="M3" s="4">
        <v>94</v>
      </c>
      <c r="N3" s="4" t="s">
        <v>40</v>
      </c>
      <c r="O3" s="4" t="s">
        <v>32</v>
      </c>
      <c r="P3" s="4" t="s">
        <v>33</v>
      </c>
      <c r="Q3" s="4">
        <v>0</v>
      </c>
      <c r="R3" s="7">
        <v>45001</v>
      </c>
      <c r="S3" s="6">
        <v>45008</v>
      </c>
      <c r="T3" s="4" t="s">
        <v>34</v>
      </c>
      <c r="U3" s="4">
        <v>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45004</v>
      </c>
      <c r="G4" s="6">
        <v>45005</v>
      </c>
      <c r="H4" s="4">
        <v>1</v>
      </c>
      <c r="I4" s="4">
        <v>1</v>
      </c>
      <c r="J4" s="4">
        <v>1</v>
      </c>
      <c r="K4" s="4" t="s">
        <v>30</v>
      </c>
      <c r="L4" s="4">
        <v>42</v>
      </c>
      <c r="M4" s="4">
        <v>42</v>
      </c>
      <c r="N4" s="4" t="s">
        <v>46</v>
      </c>
      <c r="O4" s="4" t="s">
        <v>32</v>
      </c>
      <c r="P4" s="4" t="s">
        <v>33</v>
      </c>
      <c r="Q4" s="4">
        <v>0</v>
      </c>
      <c r="R4" s="7">
        <v>45004</v>
      </c>
      <c r="S4" s="6">
        <v>45008</v>
      </c>
      <c r="T4" s="4" t="s">
        <v>34</v>
      </c>
      <c r="U4" s="4">
        <v>42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2" sqref="A12:E15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999222620621727</v>
      </c>
      <c r="B2" s="6">
        <v>45001</v>
      </c>
      <c r="C2" s="6">
        <v>45005</v>
      </c>
      <c r="D2" s="4">
        <v>332</v>
      </c>
      <c r="E2" s="4" t="str">
        <f>VLOOKUP(A2,HOP!A:L,12,0)</f>
        <v>332.00</v>
      </c>
      <c r="F2" s="4" t="str">
        <f>VLOOKUP(A2,HOP!A:C,3,0)</f>
        <v>3017365</v>
      </c>
      <c r="G2" s="4">
        <f>D2-E2</f>
        <v>0</v>
      </c>
      <c r="H2" s="4" t="str">
        <f>$H$1&amp;F2</f>
        <v>，3017365</v>
      </c>
      <c r="I2" s="4" t="str">
        <f>VLOOKUP(A2,HOP!A:U,21,0)</f>
        <v>直连</v>
      </c>
    </row>
    <row r="3" s="4" customFormat="1" spans="1:9">
      <c r="A3" s="5">
        <v>999223208282785</v>
      </c>
      <c r="B3" s="6">
        <v>45004</v>
      </c>
      <c r="C3" s="6">
        <v>45005</v>
      </c>
      <c r="D3" s="4">
        <v>94</v>
      </c>
      <c r="E3" s="4" t="str">
        <f>VLOOKUP(A3,HOP!A:L,12,0)</f>
        <v>94.00</v>
      </c>
      <c r="F3" s="4" t="str">
        <f>VLOOKUP(A3,HOP!A:C,3,0)</f>
        <v>3141356</v>
      </c>
      <c r="G3" s="4">
        <f>D3-E3</f>
        <v>0</v>
      </c>
      <c r="H3" s="4" t="str">
        <f>$H$1&amp;F3</f>
        <v>，3141356</v>
      </c>
      <c r="I3" s="4" t="str">
        <f>VLOOKUP(A3,HOP!A:U,21,0)</f>
        <v>直采</v>
      </c>
    </row>
    <row r="4" s="4" customFormat="1" spans="1:9">
      <c r="A4" s="5">
        <v>999223253676080</v>
      </c>
      <c r="B4" s="6">
        <v>45004</v>
      </c>
      <c r="C4" s="6">
        <v>45005</v>
      </c>
      <c r="D4" s="4">
        <v>42</v>
      </c>
      <c r="E4" s="4" t="str">
        <f>VLOOKUP(A4,HOP!A:L,12,0)</f>
        <v>42.00</v>
      </c>
      <c r="F4" s="4" t="str">
        <f>VLOOKUP(A4,HOP!A:C,3,0)</f>
        <v>3153108</v>
      </c>
      <c r="G4" s="4">
        <f>D4-E4</f>
        <v>0</v>
      </c>
      <c r="H4" s="4" t="str">
        <f>$H$1&amp;F4</f>
        <v>，3153108</v>
      </c>
      <c r="I4" s="4" t="str">
        <f>VLOOKUP(A4,HOP!A:U,21,0)</f>
        <v>直连</v>
      </c>
    </row>
    <row r="6" spans="4:4">
      <c r="D6" s="4">
        <f>SUM(D2:D5)</f>
        <v>468</v>
      </c>
    </row>
    <row r="12" spans="1:4">
      <c r="A12" s="4" t="s">
        <v>50</v>
      </c>
      <c r="C12" s="4">
        <v>94</v>
      </c>
      <c r="D12" s="4">
        <v>737.64</v>
      </c>
    </row>
    <row r="13" spans="1:4">
      <c r="A13" s="4" t="s">
        <v>51</v>
      </c>
      <c r="C13" s="4">
        <v>374</v>
      </c>
      <c r="D13" s="4">
        <v>2934.89</v>
      </c>
    </row>
    <row r="14" spans="1:4">
      <c r="A14" s="4" t="s">
        <v>52</v>
      </c>
      <c r="C14" s="4">
        <f>SUM(C12:C13)</f>
        <v>468</v>
      </c>
      <c r="D14" s="4">
        <f>SUM(D12:D13)</f>
        <v>3672.53</v>
      </c>
    </row>
    <row r="15" spans="1:1">
      <c r="A15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999223253676080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73</v>
      </c>
      <c r="G2" s="1" t="s">
        <v>77</v>
      </c>
      <c r="H2" s="1" t="s">
        <v>78</v>
      </c>
      <c r="I2" s="1" t="s">
        <v>79</v>
      </c>
      <c r="J2" s="1" t="s">
        <v>30</v>
      </c>
      <c r="K2" s="1" t="s">
        <v>80</v>
      </c>
      <c r="L2" s="1" t="s">
        <v>80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999223208282785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73</v>
      </c>
      <c r="G3" s="1" t="s">
        <v>77</v>
      </c>
      <c r="H3" s="1" t="s">
        <v>78</v>
      </c>
      <c r="I3" s="1" t="s">
        <v>94</v>
      </c>
      <c r="J3" s="1" t="s">
        <v>30</v>
      </c>
      <c r="K3" s="1" t="s">
        <v>95</v>
      </c>
      <c r="L3" s="1" t="s">
        <v>95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96</v>
      </c>
      <c r="S3" s="1" t="s">
        <v>86</v>
      </c>
      <c r="T3" s="1" t="s">
        <v>87</v>
      </c>
      <c r="U3" s="1" t="s">
        <v>97</v>
      </c>
      <c r="V3" s="1" t="s">
        <v>89</v>
      </c>
    </row>
    <row r="4" s="1" customFormat="1" spans="1:22">
      <c r="A4" s="3">
        <v>999222620621727</v>
      </c>
      <c r="B4" s="1" t="s">
        <v>98</v>
      </c>
      <c r="C4" s="1" t="s">
        <v>99</v>
      </c>
      <c r="D4" s="1" t="s">
        <v>100</v>
      </c>
      <c r="E4" s="1" t="s">
        <v>101</v>
      </c>
      <c r="F4" s="1" t="s">
        <v>90</v>
      </c>
      <c r="G4" s="1" t="s">
        <v>77</v>
      </c>
      <c r="H4" s="1" t="s">
        <v>78</v>
      </c>
      <c r="I4" s="1" t="s">
        <v>102</v>
      </c>
      <c r="J4" s="1" t="s">
        <v>30</v>
      </c>
      <c r="K4" s="1" t="s">
        <v>103</v>
      </c>
      <c r="L4" s="1" t="s">
        <v>103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104</v>
      </c>
      <c r="S4" s="1" t="s">
        <v>86</v>
      </c>
      <c r="T4" s="1" t="s">
        <v>87</v>
      </c>
      <c r="U4" s="1" t="s">
        <v>88</v>
      </c>
      <c r="V4" s="1" t="s">
        <v>105</v>
      </c>
    </row>
    <row r="5" s="1" customFormat="1" spans="1:22">
      <c r="A5" s="3">
        <v>0.999223208282785</v>
      </c>
      <c r="B5" s="1" t="s">
        <v>106</v>
      </c>
      <c r="C5" s="1" t="s">
        <v>107</v>
      </c>
      <c r="D5" s="1" t="s">
        <v>92</v>
      </c>
      <c r="E5" s="1" t="s">
        <v>93</v>
      </c>
      <c r="F5" s="1" t="s">
        <v>73</v>
      </c>
      <c r="G5" s="1" t="s">
        <v>77</v>
      </c>
      <c r="H5" s="1" t="s">
        <v>78</v>
      </c>
      <c r="I5" s="1" t="s">
        <v>82</v>
      </c>
      <c r="J5" s="1" t="s">
        <v>108</v>
      </c>
      <c r="K5" s="1" t="s">
        <v>82</v>
      </c>
      <c r="L5" s="1" t="s">
        <v>82</v>
      </c>
      <c r="M5" s="1" t="s">
        <v>81</v>
      </c>
      <c r="N5" s="1" t="s">
        <v>81</v>
      </c>
      <c r="O5" s="1" t="s">
        <v>82</v>
      </c>
      <c r="P5" s="1" t="s">
        <v>83</v>
      </c>
      <c r="Q5" s="1" t="s">
        <v>84</v>
      </c>
      <c r="R5" s="1" t="s">
        <v>109</v>
      </c>
      <c r="S5" s="1" t="s">
        <v>86</v>
      </c>
      <c r="T5" s="1" t="s">
        <v>87</v>
      </c>
      <c r="U5" s="1" t="s">
        <v>97</v>
      </c>
      <c r="V5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2023-03-23T02:09:49Z</dcterms:created>
  <dcterms:modified xsi:type="dcterms:W3CDTF">2023-03-23T02:20:50Z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9A87867EF9A745B3A1BA7E7687DE9100</vt:lpwstr>
  </property>
  <property fmtid="{D5CDD505-2E9C-101B-9397-08002B2CF9AE}" pid="3" name="KSOProductBuildVer">
    <vt:lpwstr>2052-11.1.0.13703</vt:lpwstr>
  </property>
</Properties>
</file>