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<sst xmlns="http://schemas.openxmlformats.org/spreadsheetml/2006/main" count="433" uniqueCount="186">
  <si>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</si>
  <si>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</si>
  <si>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</si>
  <si>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</si>
  <si>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</si>
  <si>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</si>
  <si>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</si>
  <si>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</si>
  <si>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</si>
  <si>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</si>
  <si>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</si>
  <si>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</si>
  <si>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</si>
  <si>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</si>
  <si>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</si>
  <si>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</si>
  <si>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</si>
  <si>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</si>
  <si>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</si>
  <si>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</si>
  <si>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</si>
  <si>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</si>
  <si>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</si>
  <si>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</si>
  <si>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</si>
  <si>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999222990061651	</t>
  </si>
  <si>
    <t>Ctrip</t>
  </si>
  <si>
    <t>正常</t>
  </si>
  <si>
    <t>[梅州]梅州白天鹅迎宾馆(100697959)</t>
  </si>
  <si>
    <t>商务江景双床房&lt;特惠专享&gt;&lt;双人入住&gt;&lt;日历房套餐高价值&gt;&lt;双早&gt;&lt;新酒店礼盒&gt;</t>
  </si>
  <si>
    <t>CNY</t>
  </si>
  <si>
    <t>汪新冬</t>
  </si>
  <si>
    <t>CA363230324CNY</t>
  </si>
  <si>
    <t>未提现</t>
  </si>
  <si>
    <t>携程开票</t>
  </si>
  <si>
    <t xml:space="preserve">	</t>
  </si>
  <si>
    <t xml:space="preserve">999222997347938	</t>
  </si>
  <si>
    <t>[上海]上海古北湾大酒店(17096335)</t>
  </si>
  <si>
    <t>豪华套房&lt;双人入住&gt;&lt;内宾&gt;&lt;预付&gt;&lt;无早&gt;</t>
  </si>
  <si>
    <t>王献明</t>
  </si>
  <si>
    <t xml:space="preserve">3086543	</t>
  </si>
  <si>
    <t xml:space="preserve">999222999229308	</t>
  </si>
  <si>
    <t>商务江景大床房&lt;特惠专享&gt;&lt;双人入住&gt;&lt;日历房套餐高价值&gt;&lt;双早&gt;&lt;新酒店礼盒&gt;</t>
  </si>
  <si>
    <t>孙宁</t>
  </si>
  <si>
    <t xml:space="preserve">999223006492729	</t>
  </si>
  <si>
    <t>[香港]香港城景国际(The Cityview)(9860213)</t>
  </si>
  <si>
    <t>尊贵时尚双床房&lt;双人入住&gt;&lt;内宾&gt;&lt;预付&gt;&lt;双早&gt;</t>
  </si>
  <si>
    <t>WANG/MIN</t>
  </si>
  <si>
    <t xml:space="preserve">3090078	</t>
  </si>
  <si>
    <t xml:space="preserve">MTN-4908936777217887685	</t>
  </si>
  <si>
    <t xml:space="preserve">999223006554210	</t>
  </si>
  <si>
    <t>ZHOU/GUANGYAN</t>
  </si>
  <si>
    <t xml:space="preserve">3090095	</t>
  </si>
  <si>
    <t xml:space="preserve">MTN-4908936778312081861	</t>
  </si>
  <si>
    <t xml:space="preserve">999223048692406	</t>
  </si>
  <si>
    <t>商务江景大床房&lt;超值特惠&gt;&lt;双人入住&gt;&lt;日历房套餐高价值&gt;&lt;单早&gt;&lt;新酒店礼盒&gt;</t>
  </si>
  <si>
    <t>钟彬</t>
  </si>
  <si>
    <t xml:space="preserve">999223056658748	</t>
  </si>
  <si>
    <t>[临沂]临沂鲁商铂尔曼大酒店(27944450)</t>
  </si>
  <si>
    <t>高级大床房&lt;双人入住&gt;&lt;内宾&gt;&lt;预付&gt;&lt;无早&gt;</t>
  </si>
  <si>
    <t>王明华</t>
  </si>
  <si>
    <t xml:space="preserve">3102364	</t>
  </si>
  <si>
    <t xml:space="preserve">C233064122	</t>
  </si>
  <si>
    <t xml:space="preserve">999223064142123	</t>
  </si>
  <si>
    <t>高级双床房&lt;双人入住&gt;&lt;内宾&gt;&lt;预付&gt;&lt;无早&gt;</t>
  </si>
  <si>
    <t>周家烈</t>
  </si>
  <si>
    <t xml:space="preserve">3103711	</t>
  </si>
  <si>
    <t xml:space="preserve">C233070942	</t>
  </si>
  <si>
    <t xml:space="preserve">999223067902869	</t>
  </si>
  <si>
    <t>彭伟</t>
  </si>
  <si>
    <t xml:space="preserve">999223067951069	</t>
  </si>
  <si>
    <t>肖树坤</t>
  </si>
  <si>
    <t xml:space="preserve">999223067966622	</t>
  </si>
  <si>
    <t>郑娟</t>
  </si>
  <si>
    <t xml:space="preserve">999223067994026	</t>
  </si>
  <si>
    <t>张云</t>
  </si>
  <si>
    <t xml:space="preserve">999223072192838	</t>
  </si>
  <si>
    <t>[梅州]梅州麓湖山酒店(67856423)</t>
  </si>
  <si>
    <t>豪华双床房&lt;双人入住&gt;&lt;升级特惠&gt;&lt;双早&gt;&lt;新高价值日历房套餐&gt;&lt;新酒店礼盒&gt;</t>
  </si>
  <si>
    <t>李宇</t>
  </si>
  <si>
    <t xml:space="preserve">999223083461347	</t>
  </si>
  <si>
    <t>[香港]香港憙酒店(Xi Hotel)(25827272)</t>
  </si>
  <si>
    <t>豪华特大床房&lt;双人入住&gt;&lt;内宾&gt;&lt;预付&gt;&lt;无早&gt;</t>
  </si>
  <si>
    <t>CHIANG/CHI MENG JORGE</t>
  </si>
  <si>
    <t xml:space="preserve">3108806	</t>
  </si>
  <si>
    <t xml:space="preserve">23083946667	</t>
  </si>
  <si>
    <t>[香港]香港帝逸酒店(Alva Hotel by Royal)(69311795)</t>
  </si>
  <si>
    <t>豪华双大床房&lt;双人入住&gt;&lt;内宾&gt;&lt;预付&gt;&lt;无早&gt;</t>
  </si>
  <si>
    <t>LIU/DONGMEI,GUO/VICTORIA YUTONG</t>
  </si>
  <si>
    <t xml:space="preserve">3108951	</t>
  </si>
  <si>
    <t xml:space="preserve">230308180075	</t>
  </si>
  <si>
    <t xml:space="preserve">999223084339782	</t>
  </si>
  <si>
    <t>[梅州]梅州客都大酒店(100660732)</t>
  </si>
  <si>
    <t>商务大床房&lt;特惠专享&gt;&lt;双人入住&gt;&lt;双早&gt;</t>
  </si>
  <si>
    <t>周建</t>
  </si>
  <si>
    <t xml:space="preserve">3109054	</t>
  </si>
  <si>
    <t>，</t>
  </si>
  <si>
    <t>999222990061651</t>
  </si>
  <si>
    <t>202303022209240071</t>
  </si>
  <si>
    <t>999222999229308</t>
  </si>
  <si>
    <t>202303031852230071</t>
  </si>
  <si>
    <t>999223048692406</t>
  </si>
  <si>
    <t>202303061859550068</t>
  </si>
  <si>
    <t>999223067902869</t>
  </si>
  <si>
    <t>202303071525300076</t>
  </si>
  <si>
    <t>999223067951069</t>
  </si>
  <si>
    <t>202303071536540025</t>
  </si>
  <si>
    <t>999223067966622</t>
  </si>
  <si>
    <t>202303071538410021</t>
  </si>
  <si>
    <t>999223067994026</t>
  </si>
  <si>
    <t>202303071544590076</t>
  </si>
  <si>
    <t>999223072192838</t>
  </si>
  <si>
    <t>202303072013270071</t>
  </si>
  <si>
    <t>A230324093831481</t>
  </si>
  <si>
    <t>A230324094120481</t>
  </si>
  <si>
    <t>房集：i230324093542 4118.7元</t>
  </si>
  <si>
    <t>CNY / HKD 当前参考汇率: 1.148720928</t>
  </si>
  <si>
    <t>总计： 14775.94 CNY/
16973.43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</si>
  <si>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</si>
  <si>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</si>
  <si>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</si>
  <si>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</si>
  <si>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</si>
  <si>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</si>
  <si>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</si>
  <si>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</si>
  <si>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</si>
  <si>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</si>
  <si>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</si>
  <si>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</si>
  <si>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</si>
  <si>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</si>
  <si>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</si>
  <si>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</si>
  <si>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</si>
  <si>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</si>
  <si>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</si>
  <si>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2023-03-08</t>
  </si>
  <si>
    <t>3109054</t>
  </si>
  <si>
    <t>梅州客都大酒店</t>
  </si>
  <si>
    <t>2023-03-09</t>
  </si>
  <si>
    <t>退房日周结</t>
  </si>
  <si>
    <t>219.30</t>
  </si>
  <si>
    <t>RMB</t>
  </si>
  <si>
    <t>0</t>
  </si>
  <si>
    <t>0.00</t>
  </si>
  <si>
    <t>携程国内直连(DD)</t>
  </si>
  <si>
    <t>01.011249</t>
  </si>
  <si>
    <t>2023-03-08 15:01:56</t>
  </si>
  <si>
    <t>否</t>
  </si>
  <si>
    <t>汇智国际旅游发展有限公司</t>
  </si>
  <si>
    <t>直采</t>
  </si>
  <si>
    <t>中国</t>
  </si>
  <si>
    <t>3108951</t>
  </si>
  <si>
    <t>香港帝逸酒店</t>
  </si>
  <si>
    <t>LIU DONGMEI,GUO VICTORIA YUTONG</t>
  </si>
  <si>
    <t>1051.41</t>
  </si>
  <si>
    <t>2023-03-08 14:37:14</t>
  </si>
  <si>
    <t>直连</t>
  </si>
  <si>
    <t>3108806</t>
  </si>
  <si>
    <t>香港憙酒店</t>
  </si>
  <si>
    <t>CHIANG CHI MENG JORGE</t>
  </si>
  <si>
    <t>747.16</t>
  </si>
  <si>
    <t>2023-03-08 13:59:31</t>
  </si>
  <si>
    <t>2023-03-07</t>
  </si>
  <si>
    <t>3103711</t>
  </si>
  <si>
    <t>临沂鲁商铂尔曼大酒店</t>
  </si>
  <si>
    <t>606.00</t>
  </si>
  <si>
    <t>2023-03-07 11:01:29</t>
  </si>
  <si>
    <t>2023-03-06</t>
  </si>
  <si>
    <t>3102364</t>
  </si>
  <si>
    <t>2023-03-06 22:19:00</t>
  </si>
  <si>
    <t>2023-03-04</t>
  </si>
  <si>
    <t>3090095</t>
  </si>
  <si>
    <t>香港城景国际</t>
  </si>
  <si>
    <t>ZHOU GUANGYAN</t>
  </si>
  <si>
    <t>3384.93</t>
  </si>
  <si>
    <t>2023-03-04 11:37:55</t>
  </si>
  <si>
    <t>3090078</t>
  </si>
  <si>
    <t>WANG MIN</t>
  </si>
  <si>
    <t>2023-03-04 11:32:59</t>
  </si>
  <si>
    <t>2023-03-03</t>
  </si>
  <si>
    <t>3086543</t>
  </si>
  <si>
    <t>上海古北湾大酒店</t>
  </si>
  <si>
    <t>657.51</t>
  </si>
  <si>
    <t>2023-03-03 16:09:54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</si>
</sst>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14</xdr:col>
      <xdr:colOff>638175</xdr:colOff>
      <xdr:row>61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60132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44993</v>
      </c>
      <c r="G2" s="6">
        <v>44994</v>
      </c>
      <c r="H2" s="4">
        <v>1</v>
      </c>
      <c r="I2" s="4">
        <v>1</v>
      </c>
      <c r="J2" s="4">
        <v>1</v>
      </c>
      <c r="K2" s="4" t="s">
        <v>30</v>
      </c>
      <c r="L2" s="4">
        <v>341.6</v>
      </c>
      <c r="M2" s="4">
        <v>341.6</v>
      </c>
      <c r="N2" s="4" t="s">
        <v>31</v>
      </c>
      <c r="O2" s="4" t="s">
        <v>32</v>
      </c>
      <c r="P2" s="4" t="s">
        <v>33</v>
      </c>
      <c r="Q2" s="4">
        <v>0</v>
      </c>
      <c r="R2" s="7">
        <v>44987</v>
      </c>
      <c r="S2" s="6">
        <v>45009</v>
      </c>
      <c r="T2" s="4" t="s">
        <v>34</v>
      </c>
      <c r="U2" s="4">
        <v>341.6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44993</v>
      </c>
      <c r="G3" s="6">
        <v>44994</v>
      </c>
      <c r="H3" s="4">
        <v>1</v>
      </c>
      <c r="I3" s="4">
        <v>1</v>
      </c>
      <c r="J3" s="4">
        <v>1</v>
      </c>
      <c r="K3" s="4" t="s">
        <v>30</v>
      </c>
      <c r="L3" s="4">
        <v>657.51</v>
      </c>
      <c r="M3" s="4">
        <v>657.51</v>
      </c>
      <c r="N3" s="4" t="s">
        <v>39</v>
      </c>
      <c r="O3" s="4" t="s">
        <v>32</v>
      </c>
      <c r="P3" s="4" t="s">
        <v>33</v>
      </c>
      <c r="Q3" s="4">
        <v>0</v>
      </c>
      <c r="R3" s="7">
        <v>44988</v>
      </c>
      <c r="S3" s="6">
        <v>45009</v>
      </c>
      <c r="T3" s="4" t="s">
        <v>34</v>
      </c>
      <c r="U3" s="4">
        <v>657.51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42</v>
      </c>
      <c r="F4" s="6">
        <v>44993</v>
      </c>
      <c r="G4" s="6">
        <v>44994</v>
      </c>
      <c r="H4" s="4">
        <v>1</v>
      </c>
      <c r="I4" s="4">
        <v>1</v>
      </c>
      <c r="J4" s="4">
        <v>1</v>
      </c>
      <c r="K4" s="4" t="s">
        <v>30</v>
      </c>
      <c r="L4" s="4">
        <v>341.6</v>
      </c>
      <c r="M4" s="4">
        <v>341.6</v>
      </c>
      <c r="N4" s="4" t="s">
        <v>43</v>
      </c>
      <c r="O4" s="4" t="s">
        <v>32</v>
      </c>
      <c r="P4" s="4" t="s">
        <v>33</v>
      </c>
      <c r="Q4" s="4">
        <v>0</v>
      </c>
      <c r="R4" s="7">
        <v>44988</v>
      </c>
      <c r="S4" s="6">
        <v>45009</v>
      </c>
      <c r="T4" s="4" t="s">
        <v>34</v>
      </c>
      <c r="U4" s="4">
        <v>341.6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44991</v>
      </c>
      <c r="G5" s="6">
        <v>44994</v>
      </c>
      <c r="H5" s="4">
        <v>1</v>
      </c>
      <c r="I5" s="4">
        <v>3</v>
      </c>
      <c r="J5" s="4">
        <v>3</v>
      </c>
      <c r="K5" s="4" t="s">
        <v>30</v>
      </c>
      <c r="L5" s="4">
        <v>3384.93</v>
      </c>
      <c r="M5" s="4">
        <v>3384.93</v>
      </c>
      <c r="N5" s="4" t="s">
        <v>47</v>
      </c>
      <c r="O5" s="4" t="s">
        <v>32</v>
      </c>
      <c r="P5" s="4" t="s">
        <v>33</v>
      </c>
      <c r="Q5" s="4">
        <v>0</v>
      </c>
      <c r="R5" s="7">
        <v>44989</v>
      </c>
      <c r="S5" s="6">
        <v>45009</v>
      </c>
      <c r="T5" s="4" t="s">
        <v>34</v>
      </c>
      <c r="U5" s="4">
        <v>3384.93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44991</v>
      </c>
      <c r="G6" s="6">
        <v>44994</v>
      </c>
      <c r="H6" s="4">
        <v>1</v>
      </c>
      <c r="I6" s="4">
        <v>3</v>
      </c>
      <c r="J6" s="4">
        <v>3</v>
      </c>
      <c r="K6" s="4" t="s">
        <v>30</v>
      </c>
      <c r="L6" s="4">
        <v>3384.93</v>
      </c>
      <c r="M6" s="4">
        <v>3384.93</v>
      </c>
      <c r="N6" s="4" t="s">
        <v>51</v>
      </c>
      <c r="O6" s="4" t="s">
        <v>32</v>
      </c>
      <c r="P6" s="4" t="s">
        <v>33</v>
      </c>
      <c r="Q6" s="4">
        <v>0</v>
      </c>
      <c r="R6" s="7">
        <v>44989</v>
      </c>
      <c r="S6" s="6">
        <v>45009</v>
      </c>
      <c r="T6" s="4" t="s">
        <v>34</v>
      </c>
      <c r="U6" s="4">
        <v>3384.93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28</v>
      </c>
      <c r="E7" s="4" t="s">
        <v>55</v>
      </c>
      <c r="F7" s="6">
        <v>44992</v>
      </c>
      <c r="G7" s="6">
        <v>44994</v>
      </c>
      <c r="H7" s="4">
        <v>1</v>
      </c>
      <c r="I7" s="4">
        <v>2</v>
      </c>
      <c r="J7" s="4">
        <v>2</v>
      </c>
      <c r="K7" s="4" t="s">
        <v>30</v>
      </c>
      <c r="L7" s="4">
        <v>702</v>
      </c>
      <c r="M7" s="4">
        <v>702</v>
      </c>
      <c r="N7" s="4" t="s">
        <v>56</v>
      </c>
      <c r="O7" s="4" t="s">
        <v>32</v>
      </c>
      <c r="P7" s="4" t="s">
        <v>33</v>
      </c>
      <c r="Q7" s="4">
        <v>0</v>
      </c>
      <c r="R7" s="7">
        <v>44991</v>
      </c>
      <c r="S7" s="6">
        <v>45009</v>
      </c>
      <c r="T7" s="4" t="s">
        <v>34</v>
      </c>
      <c r="U7" s="4">
        <v>702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44993</v>
      </c>
      <c r="G8" s="6">
        <v>44994</v>
      </c>
      <c r="H8" s="4">
        <v>1</v>
      </c>
      <c r="I8" s="4">
        <v>1</v>
      </c>
      <c r="J8" s="4">
        <v>1</v>
      </c>
      <c r="K8" s="4" t="s">
        <v>30</v>
      </c>
      <c r="L8" s="4">
        <v>606</v>
      </c>
      <c r="M8" s="4">
        <v>606</v>
      </c>
      <c r="N8" s="4" t="s">
        <v>60</v>
      </c>
      <c r="O8" s="4" t="s">
        <v>32</v>
      </c>
      <c r="P8" s="4" t="s">
        <v>33</v>
      </c>
      <c r="Q8" s="4">
        <v>0</v>
      </c>
      <c r="R8" s="7">
        <v>44991</v>
      </c>
      <c r="S8" s="6">
        <v>45009</v>
      </c>
      <c r="T8" s="4" t="s">
        <v>34</v>
      </c>
      <c r="U8" s="4">
        <v>606</v>
      </c>
      <c r="V8" s="4">
        <v>0</v>
      </c>
      <c r="W8" s="4">
        <v>0</v>
      </c>
      <c r="X8" s="4" t="s">
        <v>61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58</v>
      </c>
      <c r="E9" s="4" t="s">
        <v>64</v>
      </c>
      <c r="F9" s="6">
        <v>44993</v>
      </c>
      <c r="G9" s="6">
        <v>44994</v>
      </c>
      <c r="H9" s="4">
        <v>1</v>
      </c>
      <c r="I9" s="4">
        <v>1</v>
      </c>
      <c r="J9" s="4">
        <v>1</v>
      </c>
      <c r="K9" s="4" t="s">
        <v>30</v>
      </c>
      <c r="L9" s="4">
        <v>606</v>
      </c>
      <c r="M9" s="4">
        <v>606</v>
      </c>
      <c r="N9" s="4" t="s">
        <v>65</v>
      </c>
      <c r="O9" s="4" t="s">
        <v>32</v>
      </c>
      <c r="P9" s="4" t="s">
        <v>33</v>
      </c>
      <c r="Q9" s="4">
        <v>0</v>
      </c>
      <c r="R9" s="7">
        <v>44992</v>
      </c>
      <c r="S9" s="6">
        <v>45009</v>
      </c>
      <c r="T9" s="4" t="s">
        <v>34</v>
      </c>
      <c r="U9" s="4">
        <v>606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28</v>
      </c>
      <c r="E10" s="4" t="s">
        <v>55</v>
      </c>
      <c r="F10" s="6">
        <v>44992</v>
      </c>
      <c r="G10" s="6">
        <v>44994</v>
      </c>
      <c r="H10" s="4">
        <v>1</v>
      </c>
      <c r="I10" s="4">
        <v>2</v>
      </c>
      <c r="J10" s="4">
        <v>2</v>
      </c>
      <c r="K10" s="4" t="s">
        <v>30</v>
      </c>
      <c r="L10" s="4">
        <v>658</v>
      </c>
      <c r="M10" s="4">
        <v>658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44992</v>
      </c>
      <c r="S10" s="6">
        <v>45009</v>
      </c>
      <c r="T10" s="4" t="s">
        <v>34</v>
      </c>
      <c r="U10" s="4">
        <v>658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28</v>
      </c>
      <c r="E11" s="4" t="s">
        <v>55</v>
      </c>
      <c r="F11" s="6">
        <v>44992</v>
      </c>
      <c r="G11" s="6">
        <v>44994</v>
      </c>
      <c r="H11" s="4">
        <v>1</v>
      </c>
      <c r="I11" s="4">
        <v>2</v>
      </c>
      <c r="J11" s="4">
        <v>2</v>
      </c>
      <c r="K11" s="4" t="s">
        <v>30</v>
      </c>
      <c r="L11" s="4">
        <v>705</v>
      </c>
      <c r="M11" s="4">
        <v>705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44992</v>
      </c>
      <c r="S11" s="6">
        <v>45009</v>
      </c>
      <c r="T11" s="4" t="s">
        <v>34</v>
      </c>
      <c r="U11" s="4">
        <v>705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28</v>
      </c>
      <c r="E12" s="4" t="s">
        <v>55</v>
      </c>
      <c r="F12" s="6">
        <v>44993</v>
      </c>
      <c r="G12" s="6">
        <v>44994</v>
      </c>
      <c r="H12" s="4">
        <v>1</v>
      </c>
      <c r="I12" s="4">
        <v>1</v>
      </c>
      <c r="J12" s="4">
        <v>1</v>
      </c>
      <c r="K12" s="4" t="s">
        <v>30</v>
      </c>
      <c r="L12" s="4">
        <v>352.5</v>
      </c>
      <c r="M12" s="4">
        <v>352.5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44992</v>
      </c>
      <c r="S12" s="6">
        <v>45009</v>
      </c>
      <c r="T12" s="4" t="s">
        <v>34</v>
      </c>
      <c r="U12" s="4">
        <v>352.5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28</v>
      </c>
      <c r="E13" s="4" t="s">
        <v>55</v>
      </c>
      <c r="F13" s="6">
        <v>44992</v>
      </c>
      <c r="G13" s="6">
        <v>44994</v>
      </c>
      <c r="H13" s="4">
        <v>1</v>
      </c>
      <c r="I13" s="4">
        <v>2</v>
      </c>
      <c r="J13" s="4">
        <v>2</v>
      </c>
      <c r="K13" s="4" t="s">
        <v>30</v>
      </c>
      <c r="L13" s="4">
        <v>658</v>
      </c>
      <c r="M13" s="4">
        <v>658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44992</v>
      </c>
      <c r="S13" s="6">
        <v>45009</v>
      </c>
      <c r="T13" s="4" t="s">
        <v>34</v>
      </c>
      <c r="U13" s="4">
        <v>658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44993</v>
      </c>
      <c r="G14" s="6">
        <v>44994</v>
      </c>
      <c r="H14" s="4">
        <v>1</v>
      </c>
      <c r="I14" s="4">
        <v>1</v>
      </c>
      <c r="J14" s="4">
        <v>1</v>
      </c>
      <c r="K14" s="4" t="s">
        <v>30</v>
      </c>
      <c r="L14" s="4">
        <v>360</v>
      </c>
      <c r="M14" s="4">
        <v>360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44992</v>
      </c>
      <c r="S14" s="6">
        <v>45009</v>
      </c>
      <c r="T14" s="4" t="s">
        <v>34</v>
      </c>
      <c r="U14" s="4">
        <v>360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81</v>
      </c>
      <c r="E15" s="4" t="s">
        <v>82</v>
      </c>
      <c r="F15" s="6">
        <v>44993</v>
      </c>
      <c r="G15" s="6">
        <v>44994</v>
      </c>
      <c r="H15" s="4">
        <v>1</v>
      </c>
      <c r="I15" s="4">
        <v>1</v>
      </c>
      <c r="J15" s="4">
        <v>1</v>
      </c>
      <c r="K15" s="4" t="s">
        <v>30</v>
      </c>
      <c r="L15" s="4">
        <v>747.16</v>
      </c>
      <c r="M15" s="4">
        <v>747.16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44993</v>
      </c>
      <c r="S15" s="6">
        <v>45009</v>
      </c>
      <c r="T15" s="4" t="s">
        <v>34</v>
      </c>
      <c r="U15" s="4">
        <v>747.16</v>
      </c>
      <c r="V15" s="4">
        <v>0</v>
      </c>
      <c r="W15" s="4">
        <v>0</v>
      </c>
      <c r="X15" s="4" t="s">
        <v>84</v>
      </c>
      <c r="Y15" s="4" t="s">
        <v>35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87</v>
      </c>
      <c r="F16" s="6">
        <v>44993</v>
      </c>
      <c r="G16" s="6">
        <v>44994</v>
      </c>
      <c r="H16" s="4">
        <v>1</v>
      </c>
      <c r="I16" s="4">
        <v>1</v>
      </c>
      <c r="J16" s="4">
        <v>1</v>
      </c>
      <c r="K16" s="4" t="s">
        <v>30</v>
      </c>
      <c r="L16" s="4">
        <v>1051.41</v>
      </c>
      <c r="M16" s="4">
        <v>1051.41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44993</v>
      </c>
      <c r="S16" s="6">
        <v>45009</v>
      </c>
      <c r="T16" s="4" t="s">
        <v>34</v>
      </c>
      <c r="U16" s="4">
        <v>1051.41</v>
      </c>
      <c r="V16" s="4">
        <v>0</v>
      </c>
      <c r="W16" s="4">
        <v>0</v>
      </c>
      <c r="X16" s="4" t="s">
        <v>89</v>
      </c>
      <c r="Y16" s="4" t="s">
        <v>90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92</v>
      </c>
      <c r="E17" s="4" t="s">
        <v>93</v>
      </c>
      <c r="F17" s="6">
        <v>44993</v>
      </c>
      <c r="G17" s="6">
        <v>44994</v>
      </c>
      <c r="H17" s="4">
        <v>1</v>
      </c>
      <c r="I17" s="4">
        <v>1</v>
      </c>
      <c r="J17" s="4">
        <v>1</v>
      </c>
      <c r="K17" s="4" t="s">
        <v>30</v>
      </c>
      <c r="L17" s="4">
        <v>219.3</v>
      </c>
      <c r="M17" s="4">
        <v>219.3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44993</v>
      </c>
      <c r="S17" s="6">
        <v>45009</v>
      </c>
      <c r="T17" s="4" t="s">
        <v>34</v>
      </c>
      <c r="U17" s="4">
        <v>219.3</v>
      </c>
      <c r="V17" s="4">
        <v>0</v>
      </c>
      <c r="W17" s="4">
        <v>0</v>
      </c>
      <c r="X17" s="4" t="s">
        <v>95</v>
      </c>
      <c r="Y1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"/>
  <sheetViews>
    <sheetView tabSelected="1" workbookViewId="0">
      <selection activeCell="A22" sqref="A22:D26"/>
    </sheetView>
  </sheetViews>
  <sheetFormatPr defaultColWidth="9" defaultRowHeight="13.5"/>
  <cols>
    <col min="1" max="1" width="12.625" style="4"/>
    <col min="2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96</v>
      </c>
    </row>
    <row r="2" s="4" customFormat="1" hidden="1" spans="1:10">
      <c r="A2" s="8" t="s">
        <v>97</v>
      </c>
      <c r="B2" s="6">
        <v>44993</v>
      </c>
      <c r="C2" s="6">
        <v>44994</v>
      </c>
      <c r="D2" s="4">
        <v>341.6</v>
      </c>
      <c r="E2" s="4">
        <v>341.6</v>
      </c>
      <c r="F2" s="9" t="s">
        <v>98</v>
      </c>
      <c r="G2" s="4">
        <f>D2-E2</f>
        <v>0</v>
      </c>
      <c r="H2" s="4" t="str">
        <f>$H$1&amp;F2</f>
        <v>，202303022209240071</v>
      </c>
      <c r="I2" s="4" t="e">
        <f>VLOOKUP(A2,HOP!A:U,21,0)</f>
        <v>#N/A</v>
      </c>
      <c r="J2" s="4">
        <v>3.2</v>
      </c>
    </row>
    <row r="3" s="4" customFormat="1" spans="1:9">
      <c r="A3" s="5">
        <v>999222997347938</v>
      </c>
      <c r="B3" s="6">
        <v>44993</v>
      </c>
      <c r="C3" s="6">
        <v>44994</v>
      </c>
      <c r="D3" s="4">
        <v>657.51</v>
      </c>
      <c r="E3" s="4" t="str">
        <f>VLOOKUP(A3,HOP!A:L,12,0)</f>
        <v>657.51</v>
      </c>
      <c r="F3" s="4" t="str">
        <f>VLOOKUP(A3,HOP!A:C,3,0)</f>
        <v>3086543</v>
      </c>
      <c r="G3" s="4">
        <f t="shared" ref="G3:G17" si="0">D3-E3</f>
        <v>0</v>
      </c>
      <c r="H3" s="4" t="str">
        <f t="shared" ref="H3:H17" si="1">$H$1&amp;F3</f>
        <v>，3086543</v>
      </c>
      <c r="I3" s="4" t="str">
        <f>VLOOKUP(A3,HOP!A:U,21,0)</f>
        <v>直连</v>
      </c>
    </row>
    <row r="4" s="4" customFormat="1" hidden="1" spans="1:10">
      <c r="A4" s="8" t="s">
        <v>99</v>
      </c>
      <c r="B4" s="6">
        <v>44993</v>
      </c>
      <c r="C4" s="6">
        <v>44994</v>
      </c>
      <c r="D4" s="4">
        <v>341.6</v>
      </c>
      <c r="E4" s="4">
        <v>341.6</v>
      </c>
      <c r="F4" s="9" t="s">
        <v>100</v>
      </c>
      <c r="G4" s="4">
        <f t="shared" si="0"/>
        <v>0</v>
      </c>
      <c r="H4" s="4" t="str">
        <f t="shared" si="1"/>
        <v>，202303031852230071</v>
      </c>
      <c r="I4" s="4" t="e">
        <f>VLOOKUP(A4,HOP!A:U,21,0)</f>
        <v>#N/A</v>
      </c>
      <c r="J4" s="4">
        <v>3.3</v>
      </c>
    </row>
    <row r="5" s="4" customFormat="1" spans="1:9">
      <c r="A5" s="5">
        <v>999223006492729</v>
      </c>
      <c r="B5" s="6">
        <v>44991</v>
      </c>
      <c r="C5" s="6">
        <v>44994</v>
      </c>
      <c r="D5" s="4">
        <v>3384.93</v>
      </c>
      <c r="E5" s="4" t="str">
        <f>VLOOKUP(A5,HOP!A:L,12,0)</f>
        <v>3384.93</v>
      </c>
      <c r="F5" s="4" t="str">
        <f>VLOOKUP(A5,HOP!A:C,3,0)</f>
        <v>3090078</v>
      </c>
      <c r="G5" s="4">
        <f t="shared" si="0"/>
        <v>0</v>
      </c>
      <c r="H5" s="4" t="str">
        <f t="shared" si="1"/>
        <v>，3090078</v>
      </c>
      <c r="I5" s="4" t="str">
        <f>VLOOKUP(A5,HOP!A:U,21,0)</f>
        <v>直连</v>
      </c>
    </row>
    <row r="6" s="4" customFormat="1" spans="1:9">
      <c r="A6" s="5">
        <v>999223006554210</v>
      </c>
      <c r="B6" s="6">
        <v>44991</v>
      </c>
      <c r="C6" s="6">
        <v>44994</v>
      </c>
      <c r="D6" s="4">
        <v>3384.93</v>
      </c>
      <c r="E6" s="4" t="str">
        <f>VLOOKUP(A6,HOP!A:L,12,0)</f>
        <v>3384.93</v>
      </c>
      <c r="F6" s="4" t="str">
        <f>VLOOKUP(A6,HOP!A:C,3,0)</f>
        <v>3090095</v>
      </c>
      <c r="G6" s="4">
        <f t="shared" si="0"/>
        <v>0</v>
      </c>
      <c r="H6" s="4" t="str">
        <f t="shared" si="1"/>
        <v>，3090095</v>
      </c>
      <c r="I6" s="4" t="str">
        <f>VLOOKUP(A6,HOP!A:U,21,0)</f>
        <v>直连</v>
      </c>
    </row>
    <row r="7" s="4" customFormat="1" hidden="1" spans="1:10">
      <c r="A7" s="8" t="s">
        <v>101</v>
      </c>
      <c r="B7" s="6">
        <v>44992</v>
      </c>
      <c r="C7" s="6">
        <v>44994</v>
      </c>
      <c r="D7" s="4">
        <v>702</v>
      </c>
      <c r="E7" s="4">
        <v>702</v>
      </c>
      <c r="F7" s="9" t="s">
        <v>102</v>
      </c>
      <c r="G7" s="4">
        <f t="shared" si="0"/>
        <v>0</v>
      </c>
      <c r="H7" s="4" t="str">
        <f t="shared" si="1"/>
        <v>，202303061859550068</v>
      </c>
      <c r="I7" s="4" t="e">
        <f>VLOOKUP(A7,HOP!A:U,21,0)</f>
        <v>#N/A</v>
      </c>
      <c r="J7" s="4">
        <v>3.6</v>
      </c>
    </row>
    <row r="8" s="4" customFormat="1" spans="1:9">
      <c r="A8" s="5">
        <v>999223056658748</v>
      </c>
      <c r="B8" s="6">
        <v>44993</v>
      </c>
      <c r="C8" s="6">
        <v>44994</v>
      </c>
      <c r="D8" s="4">
        <v>606</v>
      </c>
      <c r="E8" s="4" t="str">
        <f>VLOOKUP(A8,HOP!A:L,12,0)</f>
        <v>606.00</v>
      </c>
      <c r="F8" s="4" t="str">
        <f>VLOOKUP(A8,HOP!A:C,3,0)</f>
        <v>3102364</v>
      </c>
      <c r="G8" s="4">
        <f t="shared" si="0"/>
        <v>0</v>
      </c>
      <c r="H8" s="4" t="str">
        <f t="shared" si="1"/>
        <v>，3102364</v>
      </c>
      <c r="I8" s="4" t="str">
        <f>VLOOKUP(A8,HOP!A:U,21,0)</f>
        <v>直连</v>
      </c>
    </row>
    <row r="9" s="4" customFormat="1" spans="1:9">
      <c r="A9" s="5">
        <v>999223064142123</v>
      </c>
      <c r="B9" s="6">
        <v>44993</v>
      </c>
      <c r="C9" s="6">
        <v>44994</v>
      </c>
      <c r="D9" s="4">
        <v>606</v>
      </c>
      <c r="E9" s="4" t="str">
        <f>VLOOKUP(A9,HOP!A:L,12,0)</f>
        <v>606.00</v>
      </c>
      <c r="F9" s="4" t="str">
        <f>VLOOKUP(A9,HOP!A:C,3,0)</f>
        <v>3103711</v>
      </c>
      <c r="G9" s="4">
        <f t="shared" si="0"/>
        <v>0</v>
      </c>
      <c r="H9" s="4" t="str">
        <f t="shared" si="1"/>
        <v>，3103711</v>
      </c>
      <c r="I9" s="4" t="str">
        <f>VLOOKUP(A9,HOP!A:U,21,0)</f>
        <v>直连</v>
      </c>
    </row>
    <row r="10" s="4" customFormat="1" hidden="1" spans="1:10">
      <c r="A10" s="8" t="s">
        <v>103</v>
      </c>
      <c r="B10" s="6">
        <v>44992</v>
      </c>
      <c r="C10" s="6">
        <v>44994</v>
      </c>
      <c r="D10" s="4">
        <v>658</v>
      </c>
      <c r="E10" s="4">
        <v>658</v>
      </c>
      <c r="F10" s="9" t="s">
        <v>104</v>
      </c>
      <c r="G10" s="4">
        <f t="shared" si="0"/>
        <v>0</v>
      </c>
      <c r="H10" s="4" t="str">
        <f t="shared" si="1"/>
        <v>，202303071525300076</v>
      </c>
      <c r="I10" s="4" t="e">
        <f>VLOOKUP(A10,HOP!A:U,21,0)</f>
        <v>#N/A</v>
      </c>
      <c r="J10" s="4">
        <v>3.7</v>
      </c>
    </row>
    <row r="11" s="4" customFormat="1" hidden="1" spans="1:10">
      <c r="A11" s="8" t="s">
        <v>105</v>
      </c>
      <c r="B11" s="6">
        <v>44992</v>
      </c>
      <c r="C11" s="6">
        <v>44994</v>
      </c>
      <c r="D11" s="4">
        <v>705</v>
      </c>
      <c r="E11" s="4">
        <v>705</v>
      </c>
      <c r="F11" s="9" t="s">
        <v>106</v>
      </c>
      <c r="G11" s="4">
        <f t="shared" si="0"/>
        <v>0</v>
      </c>
      <c r="H11" s="4" t="str">
        <f t="shared" si="1"/>
        <v>，202303071536540025</v>
      </c>
      <c r="I11" s="4" t="e">
        <f>VLOOKUP(A11,HOP!A:U,21,0)</f>
        <v>#N/A</v>
      </c>
      <c r="J11" s="4">
        <v>3.7</v>
      </c>
    </row>
    <row r="12" s="4" customFormat="1" hidden="1" spans="1:10">
      <c r="A12" s="8" t="s">
        <v>107</v>
      </c>
      <c r="B12" s="6">
        <v>44993</v>
      </c>
      <c r="C12" s="6">
        <v>44994</v>
      </c>
      <c r="D12" s="4">
        <v>352.5</v>
      </c>
      <c r="E12" s="4">
        <v>352.5</v>
      </c>
      <c r="F12" s="9" t="s">
        <v>108</v>
      </c>
      <c r="G12" s="4">
        <f t="shared" si="0"/>
        <v>0</v>
      </c>
      <c r="H12" s="4" t="str">
        <f t="shared" si="1"/>
        <v>，202303071538410021</v>
      </c>
      <c r="I12" s="4" t="e">
        <f>VLOOKUP(A12,HOP!A:U,21,0)</f>
        <v>#N/A</v>
      </c>
      <c r="J12" s="4">
        <v>3.7</v>
      </c>
    </row>
    <row r="13" s="4" customFormat="1" hidden="1" spans="1:10">
      <c r="A13" s="8" t="s">
        <v>109</v>
      </c>
      <c r="B13" s="6">
        <v>44992</v>
      </c>
      <c r="C13" s="6">
        <v>44994</v>
      </c>
      <c r="D13" s="4">
        <v>658</v>
      </c>
      <c r="E13" s="4">
        <v>658</v>
      </c>
      <c r="F13" s="9" t="s">
        <v>110</v>
      </c>
      <c r="G13" s="4">
        <f t="shared" si="0"/>
        <v>0</v>
      </c>
      <c r="H13" s="4" t="str">
        <f t="shared" si="1"/>
        <v>，202303071544590076</v>
      </c>
      <c r="I13" s="4" t="e">
        <f>VLOOKUP(A13,HOP!A:U,21,0)</f>
        <v>#N/A</v>
      </c>
      <c r="J13" s="4">
        <v>3.7</v>
      </c>
    </row>
    <row r="14" s="4" customFormat="1" hidden="1" spans="1:10">
      <c r="A14" s="8" t="s">
        <v>111</v>
      </c>
      <c r="B14" s="6">
        <v>44993</v>
      </c>
      <c r="C14" s="6">
        <v>44994</v>
      </c>
      <c r="D14" s="4">
        <v>360</v>
      </c>
      <c r="E14" s="4">
        <v>360</v>
      </c>
      <c r="F14" s="9" t="s">
        <v>112</v>
      </c>
      <c r="G14" s="4">
        <f t="shared" si="0"/>
        <v>0</v>
      </c>
      <c r="H14" s="4" t="str">
        <f t="shared" si="1"/>
        <v>，202303072013270071</v>
      </c>
      <c r="I14" s="4" t="e">
        <f>VLOOKUP(A14,HOP!A:U,21,0)</f>
        <v>#N/A</v>
      </c>
      <c r="J14" s="4">
        <v>3.7</v>
      </c>
    </row>
    <row r="15" s="4" customFormat="1" spans="1:9">
      <c r="A15" s="5">
        <v>999223083461347</v>
      </c>
      <c r="B15" s="6">
        <v>44993</v>
      </c>
      <c r="C15" s="6">
        <v>44994</v>
      </c>
      <c r="D15" s="4">
        <v>747.16</v>
      </c>
      <c r="E15" s="4" t="str">
        <f>VLOOKUP(A15,HOP!A:L,12,0)</f>
        <v>747.16</v>
      </c>
      <c r="F15" s="4" t="str">
        <f>VLOOKUP(A15,HOP!A:C,3,0)</f>
        <v>3108806</v>
      </c>
      <c r="G15" s="4">
        <f t="shared" si="0"/>
        <v>0</v>
      </c>
      <c r="H15" s="4" t="str">
        <f t="shared" si="1"/>
        <v>，3108806</v>
      </c>
      <c r="I15" s="4" t="str">
        <f>VLOOKUP(A15,HOP!A:U,21,0)</f>
        <v>直连</v>
      </c>
    </row>
    <row r="16" s="4" customFormat="1" spans="1:9">
      <c r="A16" s="5">
        <v>23083946667</v>
      </c>
      <c r="B16" s="6">
        <v>44993</v>
      </c>
      <c r="C16" s="6">
        <v>44994</v>
      </c>
      <c r="D16" s="4">
        <v>1051.41</v>
      </c>
      <c r="E16" s="4" t="str">
        <f>VLOOKUP(A16,HOP!A:L,12,0)</f>
        <v>1051.41</v>
      </c>
      <c r="F16" s="4" t="str">
        <f>VLOOKUP(A16,HOP!A:C,3,0)</f>
        <v>3108951</v>
      </c>
      <c r="G16" s="4">
        <f t="shared" si="0"/>
        <v>0</v>
      </c>
      <c r="H16" s="4" t="str">
        <f t="shared" si="1"/>
        <v>，3108951</v>
      </c>
      <c r="I16" s="4" t="str">
        <f>VLOOKUP(A16,HOP!A:U,21,0)</f>
        <v>直连</v>
      </c>
    </row>
    <row r="17" s="4" customFormat="1" spans="1:9">
      <c r="A17" s="5">
        <v>999223084339782</v>
      </c>
      <c r="B17" s="6">
        <v>44993</v>
      </c>
      <c r="C17" s="6">
        <v>44994</v>
      </c>
      <c r="D17" s="4">
        <v>219.3</v>
      </c>
      <c r="E17" s="4" t="str">
        <f>VLOOKUP(A17,HOP!A:L,12,0)</f>
        <v>219.30</v>
      </c>
      <c r="F17" s="4" t="str">
        <f>VLOOKUP(A17,HOP!A:C,3,0)</f>
        <v>3109054</v>
      </c>
      <c r="G17" s="4">
        <f t="shared" si="0"/>
        <v>0</v>
      </c>
      <c r="H17" s="4" t="str">
        <f t="shared" si="1"/>
        <v>，3109054</v>
      </c>
      <c r="I17" s="4" t="str">
        <f>VLOOKUP(A17,HOP!A:U,21,0)</f>
        <v>直采</v>
      </c>
    </row>
    <row r="19" spans="4:4">
      <c r="D19" s="4">
        <f>SUM(D2:D18)</f>
        <v>14775.94</v>
      </c>
    </row>
    <row r="22" spans="1:4">
      <c r="A22" s="4" t="s">
        <v>113</v>
      </c>
      <c r="C22" s="4">
        <v>219.3</v>
      </c>
      <c r="D22" s="4">
        <v>251.91</v>
      </c>
    </row>
    <row r="23" spans="1:4">
      <c r="A23" s="4" t="s">
        <v>114</v>
      </c>
      <c r="C23" s="4">
        <v>10437.94</v>
      </c>
      <c r="D23" s="4">
        <v>11990.28</v>
      </c>
    </row>
    <row r="24" spans="1:4">
      <c r="A24" s="4" t="s">
        <v>115</v>
      </c>
      <c r="C24" s="4">
        <v>4118.7</v>
      </c>
      <c r="D24" s="4">
        <v>4731.24</v>
      </c>
    </row>
    <row r="25" spans="1:4">
      <c r="A25" s="4" t="s">
        <v>116</v>
      </c>
      <c r="C25" s="4">
        <f>SUBTOTAL(9,C22:C24)</f>
        <v>14775.94</v>
      </c>
      <c r="D25" s="4">
        <f>SUBTOTAL(9,D22:D24)</f>
        <v>16973.43</v>
      </c>
    </row>
    <row r="26" spans="1:1">
      <c r="A26" s="4" t="s">
        <v>117</v>
      </c>
    </row>
  </sheetData>
  <autoFilter ref="A1:XFD26">
    <filterColumn colId="8">
      <filters blank="1"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118</v>
      </c>
      <c r="B1" s="2" t="s">
        <v>119</v>
      </c>
      <c r="C1" s="2" t="s">
        <v>120</v>
      </c>
      <c r="D1" s="2" t="s">
        <v>121</v>
      </c>
      <c r="E1" s="2" t="s">
        <v>13</v>
      </c>
      <c r="F1" s="2" t="s">
        <v>5</v>
      </c>
      <c r="G1" s="2" t="s">
        <v>6</v>
      </c>
      <c r="H1" s="2" t="s">
        <v>122</v>
      </c>
      <c r="I1" s="2" t="s">
        <v>123</v>
      </c>
      <c r="J1" s="2" t="s">
        <v>124</v>
      </c>
      <c r="K1" s="2" t="s">
        <v>125</v>
      </c>
      <c r="L1" s="2" t="s">
        <v>126</v>
      </c>
      <c r="M1" s="2" t="s">
        <v>127</v>
      </c>
      <c r="N1" s="2" t="s">
        <v>128</v>
      </c>
      <c r="O1" s="2" t="s">
        <v>129</v>
      </c>
      <c r="P1" s="2" t="s">
        <v>130</v>
      </c>
      <c r="Q1" s="2" t="s">
        <v>131</v>
      </c>
      <c r="R1" s="2" t="s">
        <v>132</v>
      </c>
      <c r="S1" s="2" t="s">
        <v>133</v>
      </c>
      <c r="T1" s="2" t="s">
        <v>134</v>
      </c>
      <c r="U1" s="2" t="s">
        <v>135</v>
      </c>
      <c r="V1" s="2" t="s">
        <v>136</v>
      </c>
    </row>
    <row r="2" s="1" customFormat="1" spans="1:22">
      <c r="A2" s="3">
        <v>999223084339782</v>
      </c>
      <c r="B2" s="1" t="s">
        <v>137</v>
      </c>
      <c r="C2" s="1" t="s">
        <v>138</v>
      </c>
      <c r="D2" s="1" t="s">
        <v>139</v>
      </c>
      <c r="E2" s="1" t="s">
        <v>94</v>
      </c>
      <c r="F2" s="1" t="s">
        <v>137</v>
      </c>
      <c r="G2" s="1" t="s">
        <v>140</v>
      </c>
      <c r="H2" s="1" t="s">
        <v>141</v>
      </c>
      <c r="I2" s="1" t="s">
        <v>142</v>
      </c>
      <c r="J2" s="1" t="s">
        <v>143</v>
      </c>
      <c r="K2" s="1" t="s">
        <v>142</v>
      </c>
      <c r="L2" s="1" t="s">
        <v>142</v>
      </c>
      <c r="M2" s="1" t="s">
        <v>144</v>
      </c>
      <c r="N2" s="1" t="s">
        <v>144</v>
      </c>
      <c r="O2" s="1" t="s">
        <v>145</v>
      </c>
      <c r="P2" s="1" t="s">
        <v>146</v>
      </c>
      <c r="Q2" s="1" t="s">
        <v>147</v>
      </c>
      <c r="R2" s="1" t="s">
        <v>148</v>
      </c>
      <c r="S2" s="1" t="s">
        <v>149</v>
      </c>
      <c r="T2" s="1" t="s">
        <v>150</v>
      </c>
      <c r="U2" s="1" t="s">
        <v>151</v>
      </c>
      <c r="V2" s="1" t="s">
        <v>152</v>
      </c>
    </row>
    <row r="3" s="1" customFormat="1" spans="1:22">
      <c r="A3" s="3">
        <v>23083946667</v>
      </c>
      <c r="B3" s="1" t="s">
        <v>137</v>
      </c>
      <c r="C3" s="1" t="s">
        <v>153</v>
      </c>
      <c r="D3" s="1" t="s">
        <v>154</v>
      </c>
      <c r="E3" s="1" t="s">
        <v>155</v>
      </c>
      <c r="F3" s="1" t="s">
        <v>137</v>
      </c>
      <c r="G3" s="1" t="s">
        <v>140</v>
      </c>
      <c r="H3" s="1" t="s">
        <v>141</v>
      </c>
      <c r="I3" s="1" t="s">
        <v>156</v>
      </c>
      <c r="J3" s="1" t="s">
        <v>143</v>
      </c>
      <c r="K3" s="1" t="s">
        <v>156</v>
      </c>
      <c r="L3" s="1" t="s">
        <v>156</v>
      </c>
      <c r="M3" s="1" t="s">
        <v>144</v>
      </c>
      <c r="N3" s="1" t="s">
        <v>144</v>
      </c>
      <c r="O3" s="1" t="s">
        <v>145</v>
      </c>
      <c r="P3" s="1" t="s">
        <v>146</v>
      </c>
      <c r="Q3" s="1" t="s">
        <v>147</v>
      </c>
      <c r="R3" s="1" t="s">
        <v>157</v>
      </c>
      <c r="S3" s="1" t="s">
        <v>149</v>
      </c>
      <c r="T3" s="1" t="s">
        <v>150</v>
      </c>
      <c r="U3" s="1" t="s">
        <v>158</v>
      </c>
      <c r="V3" s="1" t="s">
        <v>152</v>
      </c>
    </row>
    <row r="4" s="1" customFormat="1" spans="1:22">
      <c r="A4" s="3">
        <v>999223083461347</v>
      </c>
      <c r="B4" s="1" t="s">
        <v>137</v>
      </c>
      <c r="C4" s="1" t="s">
        <v>159</v>
      </c>
      <c r="D4" s="1" t="s">
        <v>160</v>
      </c>
      <c r="E4" s="1" t="s">
        <v>161</v>
      </c>
      <c r="F4" s="1" t="s">
        <v>137</v>
      </c>
      <c r="G4" s="1" t="s">
        <v>140</v>
      </c>
      <c r="H4" s="1" t="s">
        <v>141</v>
      </c>
      <c r="I4" s="1" t="s">
        <v>162</v>
      </c>
      <c r="J4" s="1" t="s">
        <v>143</v>
      </c>
      <c r="K4" s="1" t="s">
        <v>162</v>
      </c>
      <c r="L4" s="1" t="s">
        <v>162</v>
      </c>
      <c r="M4" s="1" t="s">
        <v>144</v>
      </c>
      <c r="N4" s="1" t="s">
        <v>144</v>
      </c>
      <c r="O4" s="1" t="s">
        <v>145</v>
      </c>
      <c r="P4" s="1" t="s">
        <v>146</v>
      </c>
      <c r="Q4" s="1" t="s">
        <v>147</v>
      </c>
      <c r="R4" s="1" t="s">
        <v>163</v>
      </c>
      <c r="S4" s="1" t="s">
        <v>149</v>
      </c>
      <c r="T4" s="1" t="s">
        <v>150</v>
      </c>
      <c r="U4" s="1" t="s">
        <v>158</v>
      </c>
      <c r="V4" s="1" t="s">
        <v>152</v>
      </c>
    </row>
    <row r="5" s="1" customFormat="1" spans="1:22">
      <c r="A5" s="3">
        <v>999223064142123</v>
      </c>
      <c r="B5" s="1" t="s">
        <v>164</v>
      </c>
      <c r="C5" s="1" t="s">
        <v>165</v>
      </c>
      <c r="D5" s="1" t="s">
        <v>166</v>
      </c>
      <c r="E5" s="1" t="s">
        <v>65</v>
      </c>
      <c r="F5" s="1" t="s">
        <v>137</v>
      </c>
      <c r="G5" s="1" t="s">
        <v>140</v>
      </c>
      <c r="H5" s="1" t="s">
        <v>141</v>
      </c>
      <c r="I5" s="1" t="s">
        <v>167</v>
      </c>
      <c r="J5" s="1" t="s">
        <v>143</v>
      </c>
      <c r="K5" s="1" t="s">
        <v>167</v>
      </c>
      <c r="L5" s="1" t="s">
        <v>167</v>
      </c>
      <c r="M5" s="1" t="s">
        <v>144</v>
      </c>
      <c r="N5" s="1" t="s">
        <v>144</v>
      </c>
      <c r="O5" s="1" t="s">
        <v>145</v>
      </c>
      <c r="P5" s="1" t="s">
        <v>146</v>
      </c>
      <c r="Q5" s="1" t="s">
        <v>147</v>
      </c>
      <c r="R5" s="1" t="s">
        <v>168</v>
      </c>
      <c r="S5" s="1" t="s">
        <v>149</v>
      </c>
      <c r="T5" s="1" t="s">
        <v>150</v>
      </c>
      <c r="U5" s="1" t="s">
        <v>158</v>
      </c>
      <c r="V5" s="1" t="s">
        <v>152</v>
      </c>
    </row>
    <row r="6" s="1" customFormat="1" spans="1:22">
      <c r="A6" s="3">
        <v>999223056658748</v>
      </c>
      <c r="B6" s="1" t="s">
        <v>169</v>
      </c>
      <c r="C6" s="1" t="s">
        <v>170</v>
      </c>
      <c r="D6" s="1" t="s">
        <v>166</v>
      </c>
      <c r="E6" s="1" t="s">
        <v>60</v>
      </c>
      <c r="F6" s="1" t="s">
        <v>137</v>
      </c>
      <c r="G6" s="1" t="s">
        <v>140</v>
      </c>
      <c r="H6" s="1" t="s">
        <v>141</v>
      </c>
      <c r="I6" s="1" t="s">
        <v>167</v>
      </c>
      <c r="J6" s="1" t="s">
        <v>143</v>
      </c>
      <c r="K6" s="1" t="s">
        <v>167</v>
      </c>
      <c r="L6" s="1" t="s">
        <v>167</v>
      </c>
      <c r="M6" s="1" t="s">
        <v>144</v>
      </c>
      <c r="N6" s="1" t="s">
        <v>144</v>
      </c>
      <c r="O6" s="1" t="s">
        <v>145</v>
      </c>
      <c r="P6" s="1" t="s">
        <v>146</v>
      </c>
      <c r="Q6" s="1" t="s">
        <v>147</v>
      </c>
      <c r="R6" s="1" t="s">
        <v>171</v>
      </c>
      <c r="S6" s="1" t="s">
        <v>149</v>
      </c>
      <c r="T6" s="1" t="s">
        <v>150</v>
      </c>
      <c r="U6" s="1" t="s">
        <v>158</v>
      </c>
      <c r="V6" s="1" t="s">
        <v>152</v>
      </c>
    </row>
    <row r="7" s="1" customFormat="1" spans="1:22">
      <c r="A7" s="3">
        <v>999223006554210</v>
      </c>
      <c r="B7" s="1" t="s">
        <v>172</v>
      </c>
      <c r="C7" s="1" t="s">
        <v>173</v>
      </c>
      <c r="D7" s="1" t="s">
        <v>174</v>
      </c>
      <c r="E7" s="1" t="s">
        <v>175</v>
      </c>
      <c r="F7" s="1" t="s">
        <v>169</v>
      </c>
      <c r="G7" s="1" t="s">
        <v>140</v>
      </c>
      <c r="H7" s="1" t="s">
        <v>141</v>
      </c>
      <c r="I7" s="1" t="s">
        <v>176</v>
      </c>
      <c r="J7" s="1" t="s">
        <v>143</v>
      </c>
      <c r="K7" s="1" t="s">
        <v>176</v>
      </c>
      <c r="L7" s="1" t="s">
        <v>176</v>
      </c>
      <c r="M7" s="1" t="s">
        <v>144</v>
      </c>
      <c r="N7" s="1" t="s">
        <v>144</v>
      </c>
      <c r="O7" s="1" t="s">
        <v>145</v>
      </c>
      <c r="P7" s="1" t="s">
        <v>146</v>
      </c>
      <c r="Q7" s="1" t="s">
        <v>147</v>
      </c>
      <c r="R7" s="1" t="s">
        <v>177</v>
      </c>
      <c r="S7" s="1" t="s">
        <v>149</v>
      </c>
      <c r="T7" s="1" t="s">
        <v>150</v>
      </c>
      <c r="U7" s="1" t="s">
        <v>158</v>
      </c>
      <c r="V7" s="1" t="s">
        <v>152</v>
      </c>
    </row>
    <row r="8" s="1" customFormat="1" spans="1:22">
      <c r="A8" s="3">
        <v>999223006492729</v>
      </c>
      <c r="B8" s="1" t="s">
        <v>172</v>
      </c>
      <c r="C8" s="1" t="s">
        <v>178</v>
      </c>
      <c r="D8" s="1" t="s">
        <v>174</v>
      </c>
      <c r="E8" s="1" t="s">
        <v>179</v>
      </c>
      <c r="F8" s="1" t="s">
        <v>169</v>
      </c>
      <c r="G8" s="1" t="s">
        <v>140</v>
      </c>
      <c r="H8" s="1" t="s">
        <v>141</v>
      </c>
      <c r="I8" s="1" t="s">
        <v>176</v>
      </c>
      <c r="J8" s="1" t="s">
        <v>143</v>
      </c>
      <c r="K8" s="1" t="s">
        <v>176</v>
      </c>
      <c r="L8" s="1" t="s">
        <v>176</v>
      </c>
      <c r="M8" s="1" t="s">
        <v>144</v>
      </c>
      <c r="N8" s="1" t="s">
        <v>144</v>
      </c>
      <c r="O8" s="1" t="s">
        <v>145</v>
      </c>
      <c r="P8" s="1" t="s">
        <v>146</v>
      </c>
      <c r="Q8" s="1" t="s">
        <v>147</v>
      </c>
      <c r="R8" s="1" t="s">
        <v>180</v>
      </c>
      <c r="S8" s="1" t="s">
        <v>149</v>
      </c>
      <c r="T8" s="1" t="s">
        <v>150</v>
      </c>
      <c r="U8" s="1" t="s">
        <v>158</v>
      </c>
      <c r="V8" s="1" t="s">
        <v>152</v>
      </c>
    </row>
    <row r="9" s="1" customFormat="1" spans="1:22">
      <c r="A9" s="3">
        <v>999222997347938</v>
      </c>
      <c r="B9" s="1" t="s">
        <v>181</v>
      </c>
      <c r="C9" s="1" t="s">
        <v>182</v>
      </c>
      <c r="D9" s="1" t="s">
        <v>183</v>
      </c>
      <c r="E9" s="1" t="s">
        <v>39</v>
      </c>
      <c r="F9" s="1" t="s">
        <v>137</v>
      </c>
      <c r="G9" s="1" t="s">
        <v>140</v>
      </c>
      <c r="H9" s="1" t="s">
        <v>141</v>
      </c>
      <c r="I9" s="1" t="s">
        <v>184</v>
      </c>
      <c r="J9" s="1" t="s">
        <v>143</v>
      </c>
      <c r="K9" s="1" t="s">
        <v>184</v>
      </c>
      <c r="L9" s="1" t="s">
        <v>184</v>
      </c>
      <c r="M9" s="1" t="s">
        <v>144</v>
      </c>
      <c r="N9" s="1" t="s">
        <v>144</v>
      </c>
      <c r="O9" s="1" t="s">
        <v>145</v>
      </c>
      <c r="P9" s="1" t="s">
        <v>146</v>
      </c>
      <c r="Q9" s="1" t="s">
        <v>147</v>
      </c>
      <c r="R9" s="1" t="s">
        <v>185</v>
      </c>
      <c r="S9" s="1" t="s">
        <v>149</v>
      </c>
      <c r="T9" s="1" t="s">
        <v>150</v>
      </c>
      <c r="U9" s="1" t="s">
        <v>158</v>
      </c>
      <c r="V9" s="1" t="s">
        <v>152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2023-03-24T01:20:54Z</dcterms:created>
  <dcterms:modified xsi:type="dcterms:W3CDTF">2023-03-24T01:45:11Z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379761D83E004BBE86C72554BEEF99A7</vt:lpwstr>
  </property>
  <property fmtid="{D5CDD505-2E9C-101B-9397-08002B2CF9AE}" pid="3" name="KSOProductBuildVer">
    <vt:lpwstr>2052-11.1.0.13703</vt:lpwstr>
  </property>
</Properties>
</file>