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<sst xmlns="http://schemas.openxmlformats.org/spreadsheetml/2006/main" count="954" uniqueCount="286">
  <si>
    <t>去哪儿网酒店预付对账单</t>
  </si>
  <si>
    <t>供应商名称：</t>
  </si>
  <si>
    <t>汇趣住</t>
  </si>
  <si>
    <t>结算周期：</t>
  </si>
  <si>
    <t>2023-03-25至2023-03-26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</si>
  <si>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</si>
  <si>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</si>
  <si>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</si>
  <si>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</si>
  <si>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</si>
  <si>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</si>
  <si>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</si>
  <si>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</si>
  <si>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</si>
  <si>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</si>
  <si>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</si>
  <si>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</si>
  <si>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</si>
  <si>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</si>
  <si>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</si>
  <si>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¥7,060.00</t>
  </si>
  <si>
    <t>¥954.00</t>
  </si>
  <si>
    <t>¥6,106.00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</si>
  <si>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</si>
  <si>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</si>
  <si>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</si>
  <si>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</si>
  <si>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</si>
  <si>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</si>
  <si>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</si>
  <si>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</si>
  <si>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</si>
  <si>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</si>
  <si>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</si>
  <si>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</si>
  <si>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</si>
  <si>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</si>
  <si>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</si>
  <si>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</si>
  <si>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</si>
  <si>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</si>
  <si>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</si>
  <si>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</si>
  <si>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</si>
  <si>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</si>
  <si>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</si>
  <si>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</si>
  <si>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</si>
  <si>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</si>
  <si>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</si>
  <si>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</si>
  <si>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</si>
  <si>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</si>
  <si>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</si>
  <si>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</si>
  <si>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</si>
  <si>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</si>
  <si>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</si>
  <si>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</si>
  <si>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</si>
  <si>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</si>
  <si>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</si>
  <si>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</si>
  <si>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</si>
  <si>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</si>
  <si>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</si>
  <si>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</si>
  <si>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</si>
  <si>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</si>
  <si>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</si>
  <si>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103307439170</t>
  </si>
  <si>
    <t>酒店预付</t>
  </si>
  <si>
    <t>否</t>
  </si>
  <si>
    <t>普通</t>
  </si>
  <si>
    <t>381875439</t>
  </si>
  <si>
    <t>星程酒店(郑州紫荆山省人民医院店)</t>
  </si>
  <si>
    <t>1639468</t>
  </si>
  <si>
    <t>安逸凡</t>
  </si>
  <si>
    <t>2023-03-20</t>
  </si>
  <si>
    <t>2023-03-24</t>
  </si>
  <si>
    <t>2023-03-26</t>
  </si>
  <si>
    <t>¥501.00</t>
  </si>
  <si>
    <t>¥61.00</t>
  </si>
  <si>
    <t>¥440.00</t>
  </si>
  <si>
    <t>大床房</t>
  </si>
  <si>
    <t>WEBSITE</t>
  </si>
  <si>
    <t>103311040449</t>
  </si>
  <si>
    <t>381676507</t>
  </si>
  <si>
    <t>上海虹桥绿地铂瑞酒店</t>
  </si>
  <si>
    <t>刘桂勇</t>
  </si>
  <si>
    <t>2023-03-25</t>
  </si>
  <si>
    <t>¥851.00</t>
  </si>
  <si>
    <t>¥111.00</t>
  </si>
  <si>
    <t>¥740.00</t>
  </si>
  <si>
    <t>超级豪华大床房</t>
  </si>
  <si>
    <t>103311256386</t>
  </si>
  <si>
    <t>347181995</t>
  </si>
  <si>
    <t>上海品尊名致精品酒店公寓</t>
  </si>
  <si>
    <t>张浩波</t>
  </si>
  <si>
    <t>¥479.00</t>
  </si>
  <si>
    <t>¥63.00</t>
  </si>
  <si>
    <t>¥416.00</t>
  </si>
  <si>
    <t>豪华复式房</t>
  </si>
  <si>
    <t>103311461582</t>
  </si>
  <si>
    <t>381728736</t>
  </si>
  <si>
    <t>格林豪泰(合肥高铁南站西龙川路店)</t>
  </si>
  <si>
    <t>徐琴</t>
  </si>
  <si>
    <t>¥186.00</t>
  </si>
  <si>
    <t>¥25.00</t>
  </si>
  <si>
    <t>¥161.00</t>
  </si>
  <si>
    <t>商务大床房</t>
  </si>
  <si>
    <t>103311997758</t>
  </si>
  <si>
    <t>375512034</t>
  </si>
  <si>
    <t>三亚湾红树林度假世界(木棉酒店)</t>
  </si>
  <si>
    <t>蔡子甜</t>
  </si>
  <si>
    <t>¥873.00</t>
  </si>
  <si>
    <t>¥107.00</t>
  </si>
  <si>
    <t>¥766.00</t>
  </si>
  <si>
    <t>城市景观双床房</t>
  </si>
  <si>
    <t>103302572470</t>
  </si>
  <si>
    <t>311486794</t>
  </si>
  <si>
    <t>全季酒店(北京首都机场店)</t>
  </si>
  <si>
    <t>李金鞠</t>
  </si>
  <si>
    <t>2023-03-15</t>
  </si>
  <si>
    <t>¥1,003.00</t>
  </si>
  <si>
    <t>¥145.00</t>
  </si>
  <si>
    <t>¥858.00</t>
  </si>
  <si>
    <t>双床房</t>
  </si>
  <si>
    <t>103305877712</t>
  </si>
  <si>
    <t>389100273</t>
  </si>
  <si>
    <t>汉庭优佳酒店(济南山东大学中心校区店)</t>
  </si>
  <si>
    <t>高海雁</t>
  </si>
  <si>
    <t>2023-03-18</t>
  </si>
  <si>
    <t>¥323.00</t>
  </si>
  <si>
    <t>¥50.00</t>
  </si>
  <si>
    <t>¥273.00</t>
  </si>
  <si>
    <t>103307059816</t>
  </si>
  <si>
    <t>389103303</t>
  </si>
  <si>
    <t>全季酒店(湖南文理学院店)</t>
  </si>
  <si>
    <t>陈嘉豪</t>
  </si>
  <si>
    <t>¥321.00</t>
  </si>
  <si>
    <t>¥49.00</t>
  </si>
  <si>
    <t>¥272.00</t>
  </si>
  <si>
    <t>103309199330</t>
  </si>
  <si>
    <t>384599343</t>
  </si>
  <si>
    <t>汉庭优佳酒店(南昌西站店)</t>
  </si>
  <si>
    <t>张若为</t>
  </si>
  <si>
    <t>2023-03-22</t>
  </si>
  <si>
    <t>2023-03-23</t>
  </si>
  <si>
    <t>¥657.00</t>
  </si>
  <si>
    <t>¥99.00</t>
  </si>
  <si>
    <t>¥558.00</t>
  </si>
  <si>
    <t>103311415663</t>
  </si>
  <si>
    <t>312492547</t>
  </si>
  <si>
    <t>大邑圣索亚酒店</t>
  </si>
  <si>
    <t>刘诗杨</t>
  </si>
  <si>
    <t>¥635.00</t>
  </si>
  <si>
    <t>¥83.00</t>
  </si>
  <si>
    <t>¥552.00</t>
  </si>
  <si>
    <t>亲子大床房</t>
  </si>
  <si>
    <t>103312738038</t>
  </si>
  <si>
    <t>351535487</t>
  </si>
  <si>
    <t>海口星海湾铂尔曼酒店</t>
  </si>
  <si>
    <t>陈磊</t>
  </si>
  <si>
    <t>¥1,231.00</t>
  </si>
  <si>
    <t>¥1,070.00</t>
  </si>
  <si>
    <t>豪华江景大床房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</si>
  <si>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</si>
  <si>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</si>
  <si>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</si>
  <si>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</si>
  <si>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</si>
  <si>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</si>
  <si>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</si>
  <si>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</si>
  <si>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</si>
  <si>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</si>
  <si>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</si>
  <si>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A230327120346481</t>
  </si>
  <si>
    <r>
      <t>总计：</t>
    </r>
    <r>
      <rPr>
        <sz val="10"/>
        <rFont val="Arial"/>
        <charset val="134"/>
      </rPr>
      <t>6106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</si>
  <si>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</si>
  <si>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</si>
  <si>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</si>
  <si>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</si>
  <si>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</si>
  <si>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</si>
  <si>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</si>
  <si>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</si>
  <si>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</si>
  <si>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</si>
  <si>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</si>
  <si>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</si>
  <si>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</si>
  <si>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</si>
  <si>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</si>
  <si>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</si>
  <si>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</si>
  <si>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</si>
  <si>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3170358</t>
  </si>
  <si>
    <t>海口星海湾豪生大酒店</t>
  </si>
  <si>
    <t>--</t>
  </si>
  <si>
    <t>1070.00</t>
  </si>
  <si>
    <t>RMB</t>
  </si>
  <si>
    <t>0</t>
  </si>
  <si>
    <t>0.00</t>
  </si>
  <si>
    <t>汇趣住国内直连</t>
  </si>
  <si>
    <t>01.011247</t>
  </si>
  <si>
    <t>2023-03-25 00:50:43</t>
  </si>
  <si>
    <t>直连</t>
  </si>
  <si>
    <t>中国</t>
  </si>
  <si>
    <t>3169975</t>
  </si>
  <si>
    <t>416.00</t>
  </si>
  <si>
    <t>2023-03-24 21:37:58</t>
  </si>
  <si>
    <t>103311026453</t>
  </si>
  <si>
    <t>3169835</t>
  </si>
  <si>
    <t>格林豪泰酒店(海宁长安大学城店)</t>
  </si>
  <si>
    <t>王鹏</t>
  </si>
  <si>
    <t>187.00</t>
  </si>
  <si>
    <t>2023-03-24 20:34:15</t>
  </si>
  <si>
    <t>3169774</t>
  </si>
  <si>
    <t>740.00</t>
  </si>
  <si>
    <t>2023-03-24 20:05:57</t>
  </si>
  <si>
    <t>103311633784</t>
  </si>
  <si>
    <t>3169463</t>
  </si>
  <si>
    <t>维也纳智好酒店(武汉理工大学店)</t>
  </si>
  <si>
    <t>张磊</t>
  </si>
  <si>
    <t>397.00</t>
  </si>
  <si>
    <t>2023-03-24 17:44:10</t>
  </si>
  <si>
    <t>3169215</t>
  </si>
  <si>
    <t>766.00</t>
  </si>
  <si>
    <t>2023-03-24 15:54:04</t>
  </si>
  <si>
    <t>103311173142</t>
  </si>
  <si>
    <t>3169061</t>
  </si>
  <si>
    <t>张颖</t>
  </si>
  <si>
    <t>407.00</t>
  </si>
  <si>
    <t>2023-03-24 14:47:24</t>
  </si>
  <si>
    <t>3168943</t>
  </si>
  <si>
    <t>161.00</t>
  </si>
  <si>
    <t>2023-03-24 13:59:30</t>
  </si>
  <si>
    <t>3168582</t>
  </si>
  <si>
    <t>552.00</t>
  </si>
  <si>
    <t>2023-03-24 11:35:42</t>
  </si>
  <si>
    <t>103311807997</t>
  </si>
  <si>
    <t>3168429</t>
  </si>
  <si>
    <t>锦江之星(北京亦庄经济技术开发区店)</t>
  </si>
  <si>
    <t>吴勇中</t>
  </si>
  <si>
    <t>253.00</t>
  </si>
  <si>
    <t>2023-03-24 10:25:44</t>
  </si>
  <si>
    <t>103310652330</t>
  </si>
  <si>
    <t>3164757</t>
  </si>
  <si>
    <t>贝壳酒店(合肥瑶海区琅琊山路三里街地铁站店)</t>
  </si>
  <si>
    <t>俞婷婷</t>
  </si>
  <si>
    <t>93.00</t>
  </si>
  <si>
    <t>2023-03-23 00:46:11</t>
  </si>
  <si>
    <t>103309333042</t>
  </si>
  <si>
    <t>3163277</t>
  </si>
  <si>
    <t>李晓芳</t>
  </si>
  <si>
    <t>1188.00</t>
  </si>
  <si>
    <t>2023-03-22 14:55:51</t>
  </si>
  <si>
    <t>3163176</t>
  </si>
  <si>
    <t>558.00</t>
  </si>
  <si>
    <t>2023-03-22 14:20:55</t>
  </si>
  <si>
    <t>3158581</t>
  </si>
  <si>
    <t>440.00</t>
  </si>
  <si>
    <t>2023-03-20 23:11:06</t>
  </si>
  <si>
    <t>103307576917</t>
  </si>
  <si>
    <t>3156611</t>
  </si>
  <si>
    <t>汉庭酒店(原阳黄河大道店)</t>
  </si>
  <si>
    <t>王令</t>
  </si>
  <si>
    <t>2023-03-21</t>
  </si>
  <si>
    <t>508.00</t>
  </si>
  <si>
    <t>2023-03-20 11:14:44</t>
  </si>
  <si>
    <t>3156542</t>
  </si>
  <si>
    <t>272.00</t>
  </si>
  <si>
    <t>2023-03-20 10:46:54</t>
  </si>
  <si>
    <t>103305365339</t>
  </si>
  <si>
    <t>3152958</t>
  </si>
  <si>
    <t>海友酒店(北京蓟门桥店)</t>
  </si>
  <si>
    <t>孙文哲</t>
  </si>
  <si>
    <t>2023-03-18 23:45:39</t>
  </si>
  <si>
    <t>3152010</t>
  </si>
  <si>
    <t>273.00</t>
  </si>
  <si>
    <t>2023-03-18 20:13:34</t>
  </si>
  <si>
    <t>3138156</t>
  </si>
  <si>
    <t>858.00</t>
  </si>
  <si>
    <t>2023-03-15 18:00:46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</si>
</sst>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</v>
      </c>
      <c r="B5" s="24" t="s">
        <v>19</v>
      </c>
      <c r="C5" s="7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7" t="s">
        <v>19</v>
      </c>
      <c r="K5" s="7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7" t="s">
        <v>19</v>
      </c>
      <c r="K8" s="7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7" t="s">
        <v>19</v>
      </c>
      <c r="K9" s="7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7" t="s">
        <v>19</v>
      </c>
      <c r="K10" s="7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10" t="s">
        <v>81</v>
      </c>
      <c r="S2" s="11" t="s">
        <v>19</v>
      </c>
      <c r="T2" s="6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1</v>
      </c>
      <c r="N3" s="6" t="s">
        <v>79</v>
      </c>
      <c r="O3" s="6" t="s">
        <v>90</v>
      </c>
      <c r="P3" s="6" t="s">
        <v>80</v>
      </c>
      <c r="Q3" s="6"/>
      <c r="R3" s="10" t="s">
        <v>91</v>
      </c>
      <c r="S3" s="11" t="s">
        <v>19</v>
      </c>
      <c r="T3" s="6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95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96</v>
      </c>
      <c r="H4" s="6" t="s">
        <v>97</v>
      </c>
      <c r="I4" s="6" t="s">
        <v>76</v>
      </c>
      <c r="J4" s="6" t="s">
        <v>2</v>
      </c>
      <c r="K4" s="6" t="s">
        <v>98</v>
      </c>
      <c r="L4" s="6">
        <v>1</v>
      </c>
      <c r="M4" s="6">
        <v>1</v>
      </c>
      <c r="N4" s="6" t="s">
        <v>79</v>
      </c>
      <c r="O4" s="6" t="s">
        <v>90</v>
      </c>
      <c r="P4" s="6" t="s">
        <v>80</v>
      </c>
      <c r="Q4" s="6"/>
      <c r="R4" s="10" t="s">
        <v>99</v>
      </c>
      <c r="S4" s="11" t="s">
        <v>19</v>
      </c>
      <c r="T4" s="6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103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104</v>
      </c>
      <c r="H5" s="6" t="s">
        <v>105</v>
      </c>
      <c r="I5" s="6" t="s">
        <v>76</v>
      </c>
      <c r="J5" s="6" t="s">
        <v>2</v>
      </c>
      <c r="K5" s="6" t="s">
        <v>106</v>
      </c>
      <c r="L5" s="6">
        <v>1</v>
      </c>
      <c r="M5" s="6">
        <v>1</v>
      </c>
      <c r="N5" s="6" t="s">
        <v>79</v>
      </c>
      <c r="O5" s="6" t="s">
        <v>90</v>
      </c>
      <c r="P5" s="6" t="s">
        <v>80</v>
      </c>
      <c r="Q5" s="6"/>
      <c r="R5" s="10" t="s">
        <v>107</v>
      </c>
      <c r="S5" s="11" t="s">
        <v>19</v>
      </c>
      <c r="T5" s="6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111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112</v>
      </c>
      <c r="H6" s="6" t="s">
        <v>113</v>
      </c>
      <c r="I6" s="6" t="s">
        <v>76</v>
      </c>
      <c r="J6" s="6" t="s">
        <v>2</v>
      </c>
      <c r="K6" s="6" t="s">
        <v>114</v>
      </c>
      <c r="L6" s="6">
        <v>1</v>
      </c>
      <c r="M6" s="6">
        <v>2</v>
      </c>
      <c r="N6" s="6" t="s">
        <v>79</v>
      </c>
      <c r="O6" s="6" t="s">
        <v>79</v>
      </c>
      <c r="P6" s="6" t="s">
        <v>80</v>
      </c>
      <c r="Q6" s="6"/>
      <c r="R6" s="10" t="s">
        <v>115</v>
      </c>
      <c r="S6" s="11" t="s">
        <v>19</v>
      </c>
      <c r="T6" s="6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119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120</v>
      </c>
      <c r="H7" s="6" t="s">
        <v>121</v>
      </c>
      <c r="I7" s="6" t="s">
        <v>76</v>
      </c>
      <c r="J7" s="6" t="s">
        <v>2</v>
      </c>
      <c r="K7" s="6" t="s">
        <v>122</v>
      </c>
      <c r="L7" s="6">
        <v>1</v>
      </c>
      <c r="M7" s="6">
        <v>2</v>
      </c>
      <c r="N7" s="6" t="s">
        <v>123</v>
      </c>
      <c r="O7" s="6" t="s">
        <v>79</v>
      </c>
      <c r="P7" s="6" t="s">
        <v>80</v>
      </c>
      <c r="Q7" s="6"/>
      <c r="R7" s="10" t="s">
        <v>124</v>
      </c>
      <c r="S7" s="11" t="s">
        <v>19</v>
      </c>
      <c r="T7" s="6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128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129</v>
      </c>
      <c r="H8" s="6" t="s">
        <v>130</v>
      </c>
      <c r="I8" s="6" t="s">
        <v>76</v>
      </c>
      <c r="J8" s="6" t="s">
        <v>2</v>
      </c>
      <c r="K8" s="6" t="s">
        <v>131</v>
      </c>
      <c r="L8" s="6">
        <v>1</v>
      </c>
      <c r="M8" s="6">
        <v>1</v>
      </c>
      <c r="N8" s="6" t="s">
        <v>132</v>
      </c>
      <c r="O8" s="6" t="s">
        <v>90</v>
      </c>
      <c r="P8" s="6" t="s">
        <v>80</v>
      </c>
      <c r="Q8" s="6"/>
      <c r="R8" s="10" t="s">
        <v>133</v>
      </c>
      <c r="S8" s="11" t="s">
        <v>19</v>
      </c>
      <c r="T8" s="6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135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136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137</v>
      </c>
      <c r="H9" s="6" t="s">
        <v>138</v>
      </c>
      <c r="I9" s="6" t="s">
        <v>76</v>
      </c>
      <c r="J9" s="6" t="s">
        <v>2</v>
      </c>
      <c r="K9" s="6" t="s">
        <v>139</v>
      </c>
      <c r="L9" s="6">
        <v>1</v>
      </c>
      <c r="M9" s="6">
        <v>1</v>
      </c>
      <c r="N9" s="6" t="s">
        <v>78</v>
      </c>
      <c r="O9" s="6" t="s">
        <v>90</v>
      </c>
      <c r="P9" s="6" t="s">
        <v>80</v>
      </c>
      <c r="Q9" s="6"/>
      <c r="R9" s="10" t="s">
        <v>140</v>
      </c>
      <c r="S9" s="11" t="s">
        <v>19</v>
      </c>
      <c r="T9" s="6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84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143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144</v>
      </c>
      <c r="H10" s="6" t="s">
        <v>145</v>
      </c>
      <c r="I10" s="6" t="s">
        <v>76</v>
      </c>
      <c r="J10" s="6" t="s">
        <v>2</v>
      </c>
      <c r="K10" s="6" t="s">
        <v>146</v>
      </c>
      <c r="L10" s="6">
        <v>1</v>
      </c>
      <c r="M10" s="6">
        <v>3</v>
      </c>
      <c r="N10" s="6" t="s">
        <v>147</v>
      </c>
      <c r="O10" s="6" t="s">
        <v>148</v>
      </c>
      <c r="P10" s="6" t="s">
        <v>80</v>
      </c>
      <c r="Q10" s="6"/>
      <c r="R10" s="10" t="s">
        <v>149</v>
      </c>
      <c r="S10" s="11" t="s">
        <v>19</v>
      </c>
      <c r="T10" s="6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84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152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153</v>
      </c>
      <c r="H11" s="6" t="s">
        <v>154</v>
      </c>
      <c r="I11" s="6" t="s">
        <v>76</v>
      </c>
      <c r="J11" s="6" t="s">
        <v>2</v>
      </c>
      <c r="K11" s="6" t="s">
        <v>155</v>
      </c>
      <c r="L11" s="6">
        <v>1</v>
      </c>
      <c r="M11" s="6">
        <v>1</v>
      </c>
      <c r="N11" s="6" t="s">
        <v>79</v>
      </c>
      <c r="O11" s="6" t="s">
        <v>90</v>
      </c>
      <c r="P11" s="6" t="s">
        <v>80</v>
      </c>
      <c r="Q11" s="6"/>
      <c r="R11" s="10" t="s">
        <v>156</v>
      </c>
      <c r="S11" s="11" t="s">
        <v>19</v>
      </c>
      <c r="T11" s="6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160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161</v>
      </c>
      <c r="H12" s="6" t="s">
        <v>162</v>
      </c>
      <c r="I12" s="6" t="s">
        <v>76</v>
      </c>
      <c r="J12" s="6" t="s">
        <v>2</v>
      </c>
      <c r="K12" s="6" t="s">
        <v>163</v>
      </c>
      <c r="L12" s="6">
        <v>1</v>
      </c>
      <c r="M12" s="6">
        <v>1</v>
      </c>
      <c r="N12" s="6" t="s">
        <v>90</v>
      </c>
      <c r="O12" s="6" t="s">
        <v>90</v>
      </c>
      <c r="P12" s="6" t="s">
        <v>80</v>
      </c>
      <c r="Q12" s="6"/>
      <c r="R12" s="10" t="s">
        <v>164</v>
      </c>
      <c r="S12" s="11" t="s">
        <v>19</v>
      </c>
      <c r="T12" s="6"/>
      <c r="U12" s="10" t="s">
        <v>19</v>
      </c>
      <c r="V12" s="10" t="s">
        <v>164</v>
      </c>
      <c r="W12" s="11" t="s">
        <v>109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customHeight="1" spans="1:32">
      <c r="A13" s="9" t="s">
        <v>167</v>
      </c>
      <c r="B13" s="9"/>
      <c r="C13" s="9" t="s">
        <v>168</v>
      </c>
      <c r="D13" s="9"/>
      <c r="E13" s="9"/>
      <c r="F13" s="9"/>
      <c r="G13" s="9" t="s">
        <v>168</v>
      </c>
      <c r="H13" s="9" t="s">
        <v>168</v>
      </c>
      <c r="I13" s="9" t="s">
        <v>168</v>
      </c>
      <c r="J13" s="9" t="s">
        <v>168</v>
      </c>
      <c r="K13" s="9" t="s">
        <v>168</v>
      </c>
      <c r="L13" s="9" t="s">
        <v>168</v>
      </c>
      <c r="M13" s="9" t="s">
        <v>168</v>
      </c>
      <c r="N13" s="9" t="s">
        <v>168</v>
      </c>
      <c r="O13" s="9" t="s">
        <v>168</v>
      </c>
      <c r="P13" s="9" t="s">
        <v>168</v>
      </c>
      <c r="Q13" s="9"/>
      <c r="R13" s="12" t="s">
        <v>20</v>
      </c>
      <c r="S13" s="12" t="s">
        <v>19</v>
      </c>
      <c r="T13" s="9" t="s">
        <v>168</v>
      </c>
      <c r="U13" s="12"/>
      <c r="V13" s="12" t="s">
        <v>20</v>
      </c>
      <c r="W13" s="12" t="s">
        <v>21</v>
      </c>
      <c r="X13" s="12"/>
      <c r="Y13" s="12"/>
      <c r="Z13" s="12"/>
      <c r="AA13" s="9"/>
      <c r="AB13" s="12"/>
      <c r="AC13" s="9"/>
      <c r="AD13" s="9" t="s">
        <v>168</v>
      </c>
      <c r="AE13" s="9"/>
      <c r="AF1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169</v>
      </c>
      <c r="B1" s="4" t="s">
        <v>170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171</v>
      </c>
      <c r="H1" s="4" t="s">
        <v>172</v>
      </c>
      <c r="I1" s="4" t="s">
        <v>13</v>
      </c>
      <c r="J1" s="4" t="s">
        <v>17</v>
      </c>
      <c r="K1" s="4" t="s">
        <v>18</v>
      </c>
      <c r="L1" s="4" t="s">
        <v>173</v>
      </c>
      <c r="M1" s="4" t="s">
        <v>174</v>
      </c>
      <c r="N1" s="4" t="s">
        <v>175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9" sqref="A19:A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1" customWidth="1"/>
    <col min="7" max="7" width="9.28571428571429" customWidth="1"/>
  </cols>
  <sheetData>
    <row r="1" spans="1:10">
      <c r="A1" s="4" t="s">
        <v>41</v>
      </c>
      <c r="B1" s="4" t="s">
        <v>54</v>
      </c>
      <c r="C1" s="4" t="s">
        <v>55</v>
      </c>
      <c r="D1" s="4" t="s">
        <v>18</v>
      </c>
      <c r="E1" s="4"/>
      <c r="F1" s="4"/>
      <c r="G1" s="4"/>
      <c r="H1" s="4" t="s">
        <v>177</v>
      </c>
      <c r="I1" s="4"/>
      <c r="J1" s="4"/>
    </row>
    <row r="2" ht="14.25" customHeight="1" spans="1:9">
      <c r="A2" s="5" t="s">
        <v>70</v>
      </c>
      <c r="B2" s="6" t="s">
        <v>79</v>
      </c>
      <c r="C2" s="6" t="s">
        <v>80</v>
      </c>
      <c r="D2" s="3">
        <v>440</v>
      </c>
      <c r="E2" t="str">
        <f>VLOOKUP(A2,HOP!A:L,12,0)</f>
        <v>440.00</v>
      </c>
      <c r="F2" t="str">
        <f>VLOOKUP(A2,HOP!A:C,3,0)</f>
        <v>3158581</v>
      </c>
      <c r="G2">
        <f>D2-E2</f>
        <v>0</v>
      </c>
      <c r="H2" t="str">
        <f>$H$1&amp;F2</f>
        <v>，3158581</v>
      </c>
      <c r="I2" t="str">
        <f>VLOOKUP(A2,HOP!A:U,21,0)</f>
        <v>直连</v>
      </c>
    </row>
    <row r="3" ht="14.25" customHeight="1" spans="1:9">
      <c r="A3" s="5" t="s">
        <v>86</v>
      </c>
      <c r="B3" s="6" t="s">
        <v>90</v>
      </c>
      <c r="C3" s="6" t="s">
        <v>80</v>
      </c>
      <c r="D3" s="3">
        <v>740</v>
      </c>
      <c r="E3" t="str">
        <f>VLOOKUP(A3,HOP!A:L,12,0)</f>
        <v>740.00</v>
      </c>
      <c r="F3" t="str">
        <f>VLOOKUP(A3,HOP!A:C,3,0)</f>
        <v>3169774</v>
      </c>
      <c r="G3">
        <f t="shared" ref="G3:G12" si="0">D3-E3</f>
        <v>0</v>
      </c>
      <c r="H3" t="str">
        <f t="shared" ref="H3:H12" si="1">$H$1&amp;F3</f>
        <v>，3169774</v>
      </c>
      <c r="I3" t="str">
        <f>VLOOKUP(A3,HOP!A:U,21,0)</f>
        <v>直连</v>
      </c>
    </row>
    <row r="4" ht="14.25" customHeight="1" spans="1:9">
      <c r="A4" s="5" t="s">
        <v>95</v>
      </c>
      <c r="B4" s="6" t="s">
        <v>90</v>
      </c>
      <c r="C4" s="6" t="s">
        <v>80</v>
      </c>
      <c r="D4" s="3">
        <v>416</v>
      </c>
      <c r="E4" t="str">
        <f>VLOOKUP(A4,HOP!A:L,12,0)</f>
        <v>416.00</v>
      </c>
      <c r="F4" t="str">
        <f>VLOOKUP(A4,HOP!A:C,3,0)</f>
        <v>3169975</v>
      </c>
      <c r="G4">
        <f t="shared" si="0"/>
        <v>0</v>
      </c>
      <c r="H4" t="str">
        <f t="shared" si="1"/>
        <v>，3169975</v>
      </c>
      <c r="I4" t="str">
        <f>VLOOKUP(A4,HOP!A:U,21,0)</f>
        <v>直连</v>
      </c>
    </row>
    <row r="5" ht="14.25" customHeight="1" spans="1:9">
      <c r="A5" s="5" t="s">
        <v>103</v>
      </c>
      <c r="B5" s="6" t="s">
        <v>90</v>
      </c>
      <c r="C5" s="6" t="s">
        <v>80</v>
      </c>
      <c r="D5" s="3">
        <v>161</v>
      </c>
      <c r="E5" t="str">
        <f>VLOOKUP(A5,HOP!A:L,12,0)</f>
        <v>161.00</v>
      </c>
      <c r="F5" t="str">
        <f>VLOOKUP(A5,HOP!A:C,3,0)</f>
        <v>3168943</v>
      </c>
      <c r="G5">
        <f t="shared" si="0"/>
        <v>0</v>
      </c>
      <c r="H5" t="str">
        <f t="shared" si="1"/>
        <v>，3168943</v>
      </c>
      <c r="I5" t="str">
        <f>VLOOKUP(A5,HOP!A:U,21,0)</f>
        <v>直连</v>
      </c>
    </row>
    <row r="6" ht="14.25" customHeight="1" spans="1:9">
      <c r="A6" s="5" t="s">
        <v>111</v>
      </c>
      <c r="B6" s="6" t="s">
        <v>79</v>
      </c>
      <c r="C6" s="6" t="s">
        <v>80</v>
      </c>
      <c r="D6" s="3">
        <v>766</v>
      </c>
      <c r="E6" t="str">
        <f>VLOOKUP(A6,HOP!A:L,12,0)</f>
        <v>766.00</v>
      </c>
      <c r="F6" t="str">
        <f>VLOOKUP(A6,HOP!A:C,3,0)</f>
        <v>3169215</v>
      </c>
      <c r="G6">
        <f t="shared" si="0"/>
        <v>0</v>
      </c>
      <c r="H6" t="str">
        <f t="shared" si="1"/>
        <v>，3169215</v>
      </c>
      <c r="I6" t="str">
        <f>VLOOKUP(A6,HOP!A:U,21,0)</f>
        <v>直连</v>
      </c>
    </row>
    <row r="7" ht="14.25" customHeight="1" spans="1:9">
      <c r="A7" s="5" t="s">
        <v>119</v>
      </c>
      <c r="B7" s="6" t="s">
        <v>79</v>
      </c>
      <c r="C7" s="6" t="s">
        <v>80</v>
      </c>
      <c r="D7" s="3">
        <v>858</v>
      </c>
      <c r="E7" t="str">
        <f>VLOOKUP(A7,HOP!A:L,12,0)</f>
        <v>858.00</v>
      </c>
      <c r="F7" t="str">
        <f>VLOOKUP(A7,HOP!A:C,3,0)</f>
        <v>3138156</v>
      </c>
      <c r="G7">
        <f t="shared" si="0"/>
        <v>0</v>
      </c>
      <c r="H7" t="str">
        <f t="shared" si="1"/>
        <v>，3138156</v>
      </c>
      <c r="I7" t="str">
        <f>VLOOKUP(A7,HOP!A:U,21,0)</f>
        <v>直连</v>
      </c>
    </row>
    <row r="8" ht="14.25" customHeight="1" spans="1:9">
      <c r="A8" s="5" t="s">
        <v>128</v>
      </c>
      <c r="B8" s="6" t="s">
        <v>90</v>
      </c>
      <c r="C8" s="6" t="s">
        <v>80</v>
      </c>
      <c r="D8" s="3">
        <v>273</v>
      </c>
      <c r="E8" t="str">
        <f>VLOOKUP(A8,HOP!A:L,12,0)</f>
        <v>273.00</v>
      </c>
      <c r="F8" t="str">
        <f>VLOOKUP(A8,HOP!A:C,3,0)</f>
        <v>3152010</v>
      </c>
      <c r="G8">
        <f t="shared" si="0"/>
        <v>0</v>
      </c>
      <c r="H8" t="str">
        <f t="shared" si="1"/>
        <v>，3152010</v>
      </c>
      <c r="I8" t="str">
        <f>VLOOKUP(A8,HOP!A:U,21,0)</f>
        <v>直连</v>
      </c>
    </row>
    <row r="9" ht="14.25" customHeight="1" spans="1:9">
      <c r="A9" s="5" t="s">
        <v>136</v>
      </c>
      <c r="B9" s="6" t="s">
        <v>90</v>
      </c>
      <c r="C9" s="6" t="s">
        <v>80</v>
      </c>
      <c r="D9" s="3">
        <v>272</v>
      </c>
      <c r="E9" t="str">
        <f>VLOOKUP(A9,HOP!A:L,12,0)</f>
        <v>272.00</v>
      </c>
      <c r="F9" t="str">
        <f>VLOOKUP(A9,HOP!A:C,3,0)</f>
        <v>3156542</v>
      </c>
      <c r="G9">
        <f t="shared" si="0"/>
        <v>0</v>
      </c>
      <c r="H9" t="str">
        <f t="shared" si="1"/>
        <v>，3156542</v>
      </c>
      <c r="I9" t="str">
        <f>VLOOKUP(A9,HOP!A:U,21,0)</f>
        <v>直连</v>
      </c>
    </row>
    <row r="10" ht="14.25" customHeight="1" spans="1:9">
      <c r="A10" s="5" t="s">
        <v>143</v>
      </c>
      <c r="B10" s="6" t="s">
        <v>148</v>
      </c>
      <c r="C10" s="6" t="s">
        <v>80</v>
      </c>
      <c r="D10" s="3">
        <v>558</v>
      </c>
      <c r="E10" t="str">
        <f>VLOOKUP(A10,HOP!A:L,12,0)</f>
        <v>558.00</v>
      </c>
      <c r="F10" t="str">
        <f>VLOOKUP(A10,HOP!A:C,3,0)</f>
        <v>3163176</v>
      </c>
      <c r="G10">
        <f t="shared" si="0"/>
        <v>0</v>
      </c>
      <c r="H10" t="str">
        <f t="shared" si="1"/>
        <v>，3163176</v>
      </c>
      <c r="I10" t="str">
        <f>VLOOKUP(A10,HOP!A:U,21,0)</f>
        <v>直连</v>
      </c>
    </row>
    <row r="11" ht="14.25" customHeight="1" spans="1:9">
      <c r="A11" s="5" t="s">
        <v>152</v>
      </c>
      <c r="B11" s="6" t="s">
        <v>90</v>
      </c>
      <c r="C11" s="6" t="s">
        <v>80</v>
      </c>
      <c r="D11" s="3">
        <v>552</v>
      </c>
      <c r="E11" t="str">
        <f>VLOOKUP(A11,HOP!A:L,12,0)</f>
        <v>552.00</v>
      </c>
      <c r="F11" t="str">
        <f>VLOOKUP(A11,HOP!A:C,3,0)</f>
        <v>3168582</v>
      </c>
      <c r="G11">
        <f t="shared" si="0"/>
        <v>0</v>
      </c>
      <c r="H11" t="str">
        <f t="shared" si="1"/>
        <v>，3168582</v>
      </c>
      <c r="I11" t="str">
        <f>VLOOKUP(A11,HOP!A:U,21,0)</f>
        <v>直连</v>
      </c>
    </row>
    <row r="12" ht="14.25" customHeight="1" spans="1:9">
      <c r="A12" s="5" t="s">
        <v>160</v>
      </c>
      <c r="B12" s="6" t="s">
        <v>90</v>
      </c>
      <c r="C12" s="6" t="s">
        <v>80</v>
      </c>
      <c r="D12" s="3">
        <v>1070</v>
      </c>
      <c r="E12" t="str">
        <f>VLOOKUP(A12,HOP!A:L,12,0)</f>
        <v>1070.00</v>
      </c>
      <c r="F12" t="str">
        <f>VLOOKUP(A12,HOP!A:C,3,0)</f>
        <v>3170358</v>
      </c>
      <c r="G12">
        <f t="shared" si="0"/>
        <v>0</v>
      </c>
      <c r="H12" t="str">
        <f t="shared" si="1"/>
        <v>，3170358</v>
      </c>
      <c r="I12" t="str">
        <f>VLOOKUP(A12,HOP!A:U,21,0)</f>
        <v>直连</v>
      </c>
    </row>
    <row r="14" spans="4:4">
      <c r="D14" s="3">
        <f>SUM(D2:D13)</f>
        <v>6106</v>
      </c>
    </row>
    <row r="16" ht="14.25" spans="4:4">
      <c r="D16" s="7" t="s">
        <v>22</v>
      </c>
    </row>
    <row r="19" spans="1:1">
      <c r="A19" t="s">
        <v>178</v>
      </c>
    </row>
    <row r="20" spans="1:1">
      <c r="A20" s="8" t="s">
        <v>179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180</v>
      </c>
      <c r="B1" s="2" t="s">
        <v>181</v>
      </c>
      <c r="C1" s="2" t="s">
        <v>182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  <c r="V1" s="2" t="s">
        <v>197</v>
      </c>
    </row>
    <row r="2" s="1" customFormat="1" spans="1:22">
      <c r="A2" s="1" t="s">
        <v>160</v>
      </c>
      <c r="B2" s="1" t="s">
        <v>90</v>
      </c>
      <c r="C2" s="1" t="s">
        <v>198</v>
      </c>
      <c r="D2" s="1" t="s">
        <v>199</v>
      </c>
      <c r="E2" s="1" t="s">
        <v>163</v>
      </c>
      <c r="F2" s="1" t="s">
        <v>90</v>
      </c>
      <c r="G2" s="1" t="s">
        <v>80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72</v>
      </c>
      <c r="T2" s="1" t="s">
        <v>34</v>
      </c>
      <c r="U2" s="1" t="s">
        <v>208</v>
      </c>
      <c r="V2" s="1" t="s">
        <v>209</v>
      </c>
    </row>
    <row r="3" s="1" customFormat="1" spans="1:22">
      <c r="A3" s="1" t="s">
        <v>95</v>
      </c>
      <c r="B3" s="1" t="s">
        <v>79</v>
      </c>
      <c r="C3" s="1" t="s">
        <v>210</v>
      </c>
      <c r="D3" s="1" t="s">
        <v>97</v>
      </c>
      <c r="E3" s="1" t="s">
        <v>98</v>
      </c>
      <c r="F3" s="1" t="s">
        <v>90</v>
      </c>
      <c r="G3" s="1" t="s">
        <v>80</v>
      </c>
      <c r="H3" s="1" t="s">
        <v>200</v>
      </c>
      <c r="I3" s="1" t="s">
        <v>211</v>
      </c>
      <c r="J3" s="1" t="s">
        <v>202</v>
      </c>
      <c r="K3" s="1" t="s">
        <v>211</v>
      </c>
      <c r="L3" s="1" t="s">
        <v>211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212</v>
      </c>
      <c r="S3" s="1" t="s">
        <v>72</v>
      </c>
      <c r="T3" s="1" t="s">
        <v>34</v>
      </c>
      <c r="U3" s="1" t="s">
        <v>208</v>
      </c>
      <c r="V3" s="1" t="s">
        <v>209</v>
      </c>
    </row>
    <row r="4" s="1" customFormat="1" spans="1:22">
      <c r="A4" s="1" t="s">
        <v>213</v>
      </c>
      <c r="B4" s="1" t="s">
        <v>79</v>
      </c>
      <c r="C4" s="1" t="s">
        <v>214</v>
      </c>
      <c r="D4" s="1" t="s">
        <v>215</v>
      </c>
      <c r="E4" s="1" t="s">
        <v>216</v>
      </c>
      <c r="F4" s="1" t="s">
        <v>79</v>
      </c>
      <c r="G4" s="1" t="s">
        <v>90</v>
      </c>
      <c r="H4" s="1" t="s">
        <v>200</v>
      </c>
      <c r="I4" s="1" t="s">
        <v>217</v>
      </c>
      <c r="J4" s="1" t="s">
        <v>202</v>
      </c>
      <c r="K4" s="1" t="s">
        <v>217</v>
      </c>
      <c r="L4" s="1" t="s">
        <v>217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206</v>
      </c>
      <c r="R4" s="1" t="s">
        <v>218</v>
      </c>
      <c r="S4" s="1" t="s">
        <v>72</v>
      </c>
      <c r="T4" s="1" t="s">
        <v>34</v>
      </c>
      <c r="U4" s="1" t="s">
        <v>208</v>
      </c>
      <c r="V4" s="1" t="s">
        <v>209</v>
      </c>
    </row>
    <row r="5" s="1" customFormat="1" spans="1:22">
      <c r="A5" s="1" t="s">
        <v>86</v>
      </c>
      <c r="B5" s="1" t="s">
        <v>79</v>
      </c>
      <c r="C5" s="1" t="s">
        <v>219</v>
      </c>
      <c r="D5" s="1" t="s">
        <v>88</v>
      </c>
      <c r="E5" s="1" t="s">
        <v>89</v>
      </c>
      <c r="F5" s="1" t="s">
        <v>90</v>
      </c>
      <c r="G5" s="1" t="s">
        <v>80</v>
      </c>
      <c r="H5" s="1" t="s">
        <v>200</v>
      </c>
      <c r="I5" s="1" t="s">
        <v>220</v>
      </c>
      <c r="J5" s="1" t="s">
        <v>202</v>
      </c>
      <c r="K5" s="1" t="s">
        <v>220</v>
      </c>
      <c r="L5" s="1" t="s">
        <v>220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206</v>
      </c>
      <c r="R5" s="1" t="s">
        <v>221</v>
      </c>
      <c r="S5" s="1" t="s">
        <v>72</v>
      </c>
      <c r="T5" s="1" t="s">
        <v>34</v>
      </c>
      <c r="U5" s="1" t="s">
        <v>208</v>
      </c>
      <c r="V5" s="1" t="s">
        <v>209</v>
      </c>
    </row>
    <row r="6" s="1" customFormat="1" spans="1:22">
      <c r="A6" s="1" t="s">
        <v>222</v>
      </c>
      <c r="B6" s="1" t="s">
        <v>79</v>
      </c>
      <c r="C6" s="1" t="s">
        <v>223</v>
      </c>
      <c r="D6" s="1" t="s">
        <v>224</v>
      </c>
      <c r="E6" s="1" t="s">
        <v>225</v>
      </c>
      <c r="F6" s="1" t="s">
        <v>79</v>
      </c>
      <c r="G6" s="1" t="s">
        <v>90</v>
      </c>
      <c r="H6" s="1" t="s">
        <v>200</v>
      </c>
      <c r="I6" s="1" t="s">
        <v>226</v>
      </c>
      <c r="J6" s="1" t="s">
        <v>202</v>
      </c>
      <c r="K6" s="1" t="s">
        <v>226</v>
      </c>
      <c r="L6" s="1" t="s">
        <v>226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206</v>
      </c>
      <c r="R6" s="1" t="s">
        <v>227</v>
      </c>
      <c r="S6" s="1" t="s">
        <v>72</v>
      </c>
      <c r="T6" s="1" t="s">
        <v>34</v>
      </c>
      <c r="U6" s="1" t="s">
        <v>208</v>
      </c>
      <c r="V6" s="1" t="s">
        <v>209</v>
      </c>
    </row>
    <row r="7" s="1" customFormat="1" spans="1:22">
      <c r="A7" s="1" t="s">
        <v>111</v>
      </c>
      <c r="B7" s="1" t="s">
        <v>79</v>
      </c>
      <c r="C7" s="1" t="s">
        <v>228</v>
      </c>
      <c r="D7" s="1" t="s">
        <v>113</v>
      </c>
      <c r="E7" s="1" t="s">
        <v>114</v>
      </c>
      <c r="F7" s="1" t="s">
        <v>79</v>
      </c>
      <c r="G7" s="1" t="s">
        <v>80</v>
      </c>
      <c r="H7" s="1" t="s">
        <v>200</v>
      </c>
      <c r="I7" s="1" t="s">
        <v>229</v>
      </c>
      <c r="J7" s="1" t="s">
        <v>202</v>
      </c>
      <c r="K7" s="1" t="s">
        <v>229</v>
      </c>
      <c r="L7" s="1" t="s">
        <v>229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206</v>
      </c>
      <c r="R7" s="1" t="s">
        <v>230</v>
      </c>
      <c r="S7" s="1" t="s">
        <v>72</v>
      </c>
      <c r="T7" s="1" t="s">
        <v>34</v>
      </c>
      <c r="U7" s="1" t="s">
        <v>208</v>
      </c>
      <c r="V7" s="1" t="s">
        <v>209</v>
      </c>
    </row>
    <row r="8" s="1" customFormat="1" spans="1:22">
      <c r="A8" s="1" t="s">
        <v>231</v>
      </c>
      <c r="B8" s="1" t="s">
        <v>79</v>
      </c>
      <c r="C8" s="1" t="s">
        <v>232</v>
      </c>
      <c r="D8" s="1" t="s">
        <v>97</v>
      </c>
      <c r="E8" s="1" t="s">
        <v>233</v>
      </c>
      <c r="F8" s="1" t="s">
        <v>79</v>
      </c>
      <c r="G8" s="1" t="s">
        <v>90</v>
      </c>
      <c r="H8" s="1" t="s">
        <v>200</v>
      </c>
      <c r="I8" s="1" t="s">
        <v>234</v>
      </c>
      <c r="J8" s="1" t="s">
        <v>202</v>
      </c>
      <c r="K8" s="1" t="s">
        <v>234</v>
      </c>
      <c r="L8" s="1" t="s">
        <v>234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206</v>
      </c>
      <c r="R8" s="1" t="s">
        <v>235</v>
      </c>
      <c r="S8" s="1" t="s">
        <v>72</v>
      </c>
      <c r="T8" s="1" t="s">
        <v>34</v>
      </c>
      <c r="U8" s="1" t="s">
        <v>208</v>
      </c>
      <c r="V8" s="1" t="s">
        <v>209</v>
      </c>
    </row>
    <row r="9" s="1" customFormat="1" spans="1:22">
      <c r="A9" s="1" t="s">
        <v>103</v>
      </c>
      <c r="B9" s="1" t="s">
        <v>79</v>
      </c>
      <c r="C9" s="1" t="s">
        <v>236</v>
      </c>
      <c r="D9" s="1" t="s">
        <v>105</v>
      </c>
      <c r="E9" s="1" t="s">
        <v>106</v>
      </c>
      <c r="F9" s="1" t="s">
        <v>90</v>
      </c>
      <c r="G9" s="1" t="s">
        <v>80</v>
      </c>
      <c r="H9" s="1" t="s">
        <v>200</v>
      </c>
      <c r="I9" s="1" t="s">
        <v>237</v>
      </c>
      <c r="J9" s="1" t="s">
        <v>202</v>
      </c>
      <c r="K9" s="1" t="s">
        <v>237</v>
      </c>
      <c r="L9" s="1" t="s">
        <v>237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206</v>
      </c>
      <c r="R9" s="1" t="s">
        <v>238</v>
      </c>
      <c r="S9" s="1" t="s">
        <v>72</v>
      </c>
      <c r="T9" s="1" t="s">
        <v>34</v>
      </c>
      <c r="U9" s="1" t="s">
        <v>208</v>
      </c>
      <c r="V9" s="1" t="s">
        <v>209</v>
      </c>
    </row>
    <row r="10" s="1" customFormat="1" spans="1:22">
      <c r="A10" s="1" t="s">
        <v>152</v>
      </c>
      <c r="B10" s="1" t="s">
        <v>79</v>
      </c>
      <c r="C10" s="1" t="s">
        <v>239</v>
      </c>
      <c r="D10" s="1" t="s">
        <v>154</v>
      </c>
      <c r="E10" s="1" t="s">
        <v>155</v>
      </c>
      <c r="F10" s="1" t="s">
        <v>90</v>
      </c>
      <c r="G10" s="1" t="s">
        <v>80</v>
      </c>
      <c r="H10" s="1" t="s">
        <v>200</v>
      </c>
      <c r="I10" s="1" t="s">
        <v>240</v>
      </c>
      <c r="J10" s="1" t="s">
        <v>202</v>
      </c>
      <c r="K10" s="1" t="s">
        <v>240</v>
      </c>
      <c r="L10" s="1" t="s">
        <v>240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206</v>
      </c>
      <c r="R10" s="1" t="s">
        <v>241</v>
      </c>
      <c r="S10" s="1" t="s">
        <v>72</v>
      </c>
      <c r="T10" s="1" t="s">
        <v>34</v>
      </c>
      <c r="U10" s="1" t="s">
        <v>208</v>
      </c>
      <c r="V10" s="1" t="s">
        <v>209</v>
      </c>
    </row>
    <row r="11" s="1" customFormat="1" spans="1:22">
      <c r="A11" s="1" t="s">
        <v>242</v>
      </c>
      <c r="B11" s="1" t="s">
        <v>79</v>
      </c>
      <c r="C11" s="1" t="s">
        <v>243</v>
      </c>
      <c r="D11" s="1" t="s">
        <v>244</v>
      </c>
      <c r="E11" s="1" t="s">
        <v>245</v>
      </c>
      <c r="F11" s="1" t="s">
        <v>79</v>
      </c>
      <c r="G11" s="1" t="s">
        <v>90</v>
      </c>
      <c r="H11" s="1" t="s">
        <v>200</v>
      </c>
      <c r="I11" s="1" t="s">
        <v>246</v>
      </c>
      <c r="J11" s="1" t="s">
        <v>202</v>
      </c>
      <c r="K11" s="1" t="s">
        <v>246</v>
      </c>
      <c r="L11" s="1" t="s">
        <v>246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206</v>
      </c>
      <c r="R11" s="1" t="s">
        <v>247</v>
      </c>
      <c r="S11" s="1" t="s">
        <v>72</v>
      </c>
      <c r="T11" s="1" t="s">
        <v>34</v>
      </c>
      <c r="U11" s="1" t="s">
        <v>208</v>
      </c>
      <c r="V11" s="1" t="s">
        <v>209</v>
      </c>
    </row>
    <row r="12" s="1" customFormat="1" spans="1:22">
      <c r="A12" s="1" t="s">
        <v>248</v>
      </c>
      <c r="B12" s="1" t="s">
        <v>148</v>
      </c>
      <c r="C12" s="1" t="s">
        <v>249</v>
      </c>
      <c r="D12" s="1" t="s">
        <v>250</v>
      </c>
      <c r="E12" s="1" t="s">
        <v>251</v>
      </c>
      <c r="F12" s="1" t="s">
        <v>148</v>
      </c>
      <c r="G12" s="1" t="s">
        <v>79</v>
      </c>
      <c r="H12" s="1" t="s">
        <v>200</v>
      </c>
      <c r="I12" s="1" t="s">
        <v>252</v>
      </c>
      <c r="J12" s="1" t="s">
        <v>202</v>
      </c>
      <c r="K12" s="1" t="s">
        <v>252</v>
      </c>
      <c r="L12" s="1" t="s">
        <v>252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206</v>
      </c>
      <c r="R12" s="1" t="s">
        <v>253</v>
      </c>
      <c r="S12" s="1" t="s">
        <v>72</v>
      </c>
      <c r="T12" s="1" t="s">
        <v>34</v>
      </c>
      <c r="U12" s="1" t="s">
        <v>208</v>
      </c>
      <c r="V12" s="1" t="s">
        <v>209</v>
      </c>
    </row>
    <row r="13" s="1" customFormat="1" spans="1:22">
      <c r="A13" s="1" t="s">
        <v>254</v>
      </c>
      <c r="B13" s="1" t="s">
        <v>147</v>
      </c>
      <c r="C13" s="1" t="s">
        <v>255</v>
      </c>
      <c r="D13" s="1" t="s">
        <v>97</v>
      </c>
      <c r="E13" s="1" t="s">
        <v>256</v>
      </c>
      <c r="F13" s="1" t="s">
        <v>147</v>
      </c>
      <c r="G13" s="1" t="s">
        <v>90</v>
      </c>
      <c r="H13" s="1" t="s">
        <v>200</v>
      </c>
      <c r="I13" s="1" t="s">
        <v>257</v>
      </c>
      <c r="J13" s="1" t="s">
        <v>202</v>
      </c>
      <c r="K13" s="1" t="s">
        <v>257</v>
      </c>
      <c r="L13" s="1" t="s">
        <v>257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206</v>
      </c>
      <c r="R13" s="1" t="s">
        <v>258</v>
      </c>
      <c r="S13" s="1" t="s">
        <v>72</v>
      </c>
      <c r="T13" s="1" t="s">
        <v>34</v>
      </c>
      <c r="U13" s="1" t="s">
        <v>208</v>
      </c>
      <c r="V13" s="1" t="s">
        <v>209</v>
      </c>
    </row>
    <row r="14" s="1" customFormat="1" spans="1:22">
      <c r="A14" s="1" t="s">
        <v>143</v>
      </c>
      <c r="B14" s="1" t="s">
        <v>147</v>
      </c>
      <c r="C14" s="1" t="s">
        <v>259</v>
      </c>
      <c r="D14" s="1" t="s">
        <v>145</v>
      </c>
      <c r="E14" s="1" t="s">
        <v>146</v>
      </c>
      <c r="F14" s="1" t="s">
        <v>148</v>
      </c>
      <c r="G14" s="1" t="s">
        <v>80</v>
      </c>
      <c r="H14" s="1" t="s">
        <v>200</v>
      </c>
      <c r="I14" s="1" t="s">
        <v>260</v>
      </c>
      <c r="J14" s="1" t="s">
        <v>202</v>
      </c>
      <c r="K14" s="1" t="s">
        <v>260</v>
      </c>
      <c r="L14" s="1" t="s">
        <v>260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206</v>
      </c>
      <c r="R14" s="1" t="s">
        <v>261</v>
      </c>
      <c r="S14" s="1" t="s">
        <v>72</v>
      </c>
      <c r="T14" s="1" t="s">
        <v>34</v>
      </c>
      <c r="U14" s="1" t="s">
        <v>208</v>
      </c>
      <c r="V14" s="1" t="s">
        <v>209</v>
      </c>
    </row>
    <row r="15" s="1" customFormat="1" spans="1:22">
      <c r="A15" s="1" t="s">
        <v>70</v>
      </c>
      <c r="B15" s="1" t="s">
        <v>78</v>
      </c>
      <c r="C15" s="1" t="s">
        <v>262</v>
      </c>
      <c r="D15" s="1" t="s">
        <v>75</v>
      </c>
      <c r="E15" s="1" t="s">
        <v>77</v>
      </c>
      <c r="F15" s="1" t="s">
        <v>79</v>
      </c>
      <c r="G15" s="1" t="s">
        <v>80</v>
      </c>
      <c r="H15" s="1" t="s">
        <v>200</v>
      </c>
      <c r="I15" s="1" t="s">
        <v>263</v>
      </c>
      <c r="J15" s="1" t="s">
        <v>202</v>
      </c>
      <c r="K15" s="1" t="s">
        <v>263</v>
      </c>
      <c r="L15" s="1" t="s">
        <v>263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206</v>
      </c>
      <c r="R15" s="1" t="s">
        <v>264</v>
      </c>
      <c r="S15" s="1" t="s">
        <v>72</v>
      </c>
      <c r="T15" s="1" t="s">
        <v>34</v>
      </c>
      <c r="U15" s="1" t="s">
        <v>208</v>
      </c>
      <c r="V15" s="1" t="s">
        <v>209</v>
      </c>
    </row>
    <row r="16" s="1" customFormat="1" spans="1:22">
      <c r="A16" s="1" t="s">
        <v>265</v>
      </c>
      <c r="B16" s="1" t="s">
        <v>78</v>
      </c>
      <c r="C16" s="1" t="s">
        <v>266</v>
      </c>
      <c r="D16" s="1" t="s">
        <v>267</v>
      </c>
      <c r="E16" s="1" t="s">
        <v>268</v>
      </c>
      <c r="F16" s="1" t="s">
        <v>269</v>
      </c>
      <c r="G16" s="1" t="s">
        <v>90</v>
      </c>
      <c r="H16" s="1" t="s">
        <v>200</v>
      </c>
      <c r="I16" s="1" t="s">
        <v>270</v>
      </c>
      <c r="J16" s="1" t="s">
        <v>202</v>
      </c>
      <c r="K16" s="1" t="s">
        <v>270</v>
      </c>
      <c r="L16" s="1" t="s">
        <v>270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206</v>
      </c>
      <c r="R16" s="1" t="s">
        <v>271</v>
      </c>
      <c r="S16" s="1" t="s">
        <v>72</v>
      </c>
      <c r="T16" s="1" t="s">
        <v>34</v>
      </c>
      <c r="U16" s="1" t="s">
        <v>208</v>
      </c>
      <c r="V16" s="1" t="s">
        <v>209</v>
      </c>
    </row>
    <row r="17" s="1" customFormat="1" spans="1:22">
      <c r="A17" s="1" t="s">
        <v>136</v>
      </c>
      <c r="B17" s="1" t="s">
        <v>78</v>
      </c>
      <c r="C17" s="1" t="s">
        <v>272</v>
      </c>
      <c r="D17" s="1" t="s">
        <v>138</v>
      </c>
      <c r="E17" s="1" t="s">
        <v>139</v>
      </c>
      <c r="F17" s="1" t="s">
        <v>90</v>
      </c>
      <c r="G17" s="1" t="s">
        <v>80</v>
      </c>
      <c r="H17" s="1" t="s">
        <v>200</v>
      </c>
      <c r="I17" s="1" t="s">
        <v>273</v>
      </c>
      <c r="J17" s="1" t="s">
        <v>202</v>
      </c>
      <c r="K17" s="1" t="s">
        <v>273</v>
      </c>
      <c r="L17" s="1" t="s">
        <v>273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206</v>
      </c>
      <c r="R17" s="1" t="s">
        <v>274</v>
      </c>
      <c r="S17" s="1" t="s">
        <v>72</v>
      </c>
      <c r="T17" s="1" t="s">
        <v>34</v>
      </c>
      <c r="U17" s="1" t="s">
        <v>208</v>
      </c>
      <c r="V17" s="1" t="s">
        <v>209</v>
      </c>
    </row>
    <row r="18" s="1" customFormat="1" spans="1:22">
      <c r="A18" s="1" t="s">
        <v>275</v>
      </c>
      <c r="B18" s="1" t="s">
        <v>132</v>
      </c>
      <c r="C18" s="1" t="s">
        <v>276</v>
      </c>
      <c r="D18" s="1" t="s">
        <v>277</v>
      </c>
      <c r="E18" s="1" t="s">
        <v>278</v>
      </c>
      <c r="F18" s="1" t="s">
        <v>90</v>
      </c>
      <c r="G18" s="1" t="s">
        <v>80</v>
      </c>
      <c r="H18" s="1" t="s">
        <v>200</v>
      </c>
      <c r="I18" s="1" t="s">
        <v>204</v>
      </c>
      <c r="J18" s="1" t="s">
        <v>202</v>
      </c>
      <c r="K18" s="1" t="s">
        <v>204</v>
      </c>
      <c r="L18" s="1" t="s">
        <v>204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206</v>
      </c>
      <c r="R18" s="1" t="s">
        <v>279</v>
      </c>
      <c r="S18" s="1" t="s">
        <v>72</v>
      </c>
      <c r="T18" s="1" t="s">
        <v>34</v>
      </c>
      <c r="U18" s="1" t="s">
        <v>208</v>
      </c>
      <c r="V18" s="1" t="s">
        <v>209</v>
      </c>
    </row>
    <row r="19" s="1" customFormat="1" spans="1:22">
      <c r="A19" s="1" t="s">
        <v>128</v>
      </c>
      <c r="B19" s="1" t="s">
        <v>132</v>
      </c>
      <c r="C19" s="1" t="s">
        <v>280</v>
      </c>
      <c r="D19" s="1" t="s">
        <v>130</v>
      </c>
      <c r="E19" s="1" t="s">
        <v>131</v>
      </c>
      <c r="F19" s="1" t="s">
        <v>90</v>
      </c>
      <c r="G19" s="1" t="s">
        <v>80</v>
      </c>
      <c r="H19" s="1" t="s">
        <v>200</v>
      </c>
      <c r="I19" s="1" t="s">
        <v>281</v>
      </c>
      <c r="J19" s="1" t="s">
        <v>202</v>
      </c>
      <c r="K19" s="1" t="s">
        <v>281</v>
      </c>
      <c r="L19" s="1" t="s">
        <v>281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206</v>
      </c>
      <c r="R19" s="1" t="s">
        <v>282</v>
      </c>
      <c r="S19" s="1" t="s">
        <v>72</v>
      </c>
      <c r="T19" s="1" t="s">
        <v>34</v>
      </c>
      <c r="U19" s="1" t="s">
        <v>208</v>
      </c>
      <c r="V19" s="1" t="s">
        <v>209</v>
      </c>
    </row>
    <row r="20" s="1" customFormat="1" spans="1:22">
      <c r="A20" s="1" t="s">
        <v>119</v>
      </c>
      <c r="B20" s="1" t="s">
        <v>123</v>
      </c>
      <c r="C20" s="1" t="s">
        <v>283</v>
      </c>
      <c r="D20" s="1" t="s">
        <v>121</v>
      </c>
      <c r="E20" s="1" t="s">
        <v>122</v>
      </c>
      <c r="F20" s="1" t="s">
        <v>79</v>
      </c>
      <c r="G20" s="1" t="s">
        <v>80</v>
      </c>
      <c r="H20" s="1" t="s">
        <v>200</v>
      </c>
      <c r="I20" s="1" t="s">
        <v>284</v>
      </c>
      <c r="J20" s="1" t="s">
        <v>202</v>
      </c>
      <c r="K20" s="1" t="s">
        <v>284</v>
      </c>
      <c r="L20" s="1" t="s">
        <v>284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206</v>
      </c>
      <c r="R20" s="1" t="s">
        <v>285</v>
      </c>
      <c r="S20" s="1" t="s">
        <v>72</v>
      </c>
      <c r="T20" s="1" t="s">
        <v>34</v>
      </c>
      <c r="U20" s="1" t="s">
        <v>208</v>
      </c>
      <c r="V20" s="1" t="s">
        <v>209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2023-03-27T04:04:23Z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851D3287A56C4B00B407D0B1A844EB6F</vt:lpwstr>
  </property>
</Properties>
</file>