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<sst xmlns="http://schemas.openxmlformats.org/spreadsheetml/2006/main" count="910" uniqueCount="313">
  <si>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</si>
  <si>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</si>
  <si>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</si>
  <si>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</si>
  <si>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</si>
  <si>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</si>
  <si>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</si>
  <si>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</si>
  <si>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</si>
  <si>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</si>
  <si>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</si>
  <si>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</si>
  <si>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</si>
  <si>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</si>
  <si>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</si>
  <si>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</si>
  <si>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</si>
  <si>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</si>
  <si>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</si>
  <si>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</si>
  <si>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</si>
  <si>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</si>
  <si>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</si>
  <si>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</si>
  <si>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</si>
  <si>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999222922639117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</si>
  <si>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</si>
  <si>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</si>
  <si>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</si>
  <si>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</si>
  <si>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</si>
  <si>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孙志国</t>
  </si>
  <si>
    <t>CA363230325CNY</t>
  </si>
  <si>
    <t>未提现</t>
  </si>
  <si>
    <t>携程开票</t>
  </si>
  <si>
    <t xml:space="preserve">	</t>
  </si>
  <si>
    <t xml:space="preserve">999222922659211	</t>
  </si>
  <si>
    <t>商务江景双床房&lt;特惠专享&gt;&lt;双人入住&gt;&lt;日历房套餐高价值&gt;&lt;双早&gt;&lt;新酒店礼盒&gt;</t>
  </si>
  <si>
    <t>陈磊磊</t>
  </si>
  <si>
    <t xml:space="preserve">999222970364253	</t>
  </si>
  <si>
    <t>张琮竣</t>
  </si>
  <si>
    <t xml:space="preserve">999223003559671	</t>
  </si>
  <si>
    <t>陈昭锴</t>
  </si>
  <si>
    <t xml:space="preserve">999223036473358	</t>
  </si>
  <si>
    <t>[上海]上海古北湾大酒店(17096335)</t>
  </si>
  <si>
    <t>豪华套房&lt;双人入住&gt;&lt;内宾&gt;&lt;预付&gt;&lt;无早&gt;</t>
  </si>
  <si>
    <t>林奎方</t>
  </si>
  <si>
    <t xml:space="preserve">3096557	</t>
  </si>
  <si>
    <t xml:space="preserve">866185536	</t>
  </si>
  <si>
    <t xml:space="preserve">999223037032077	</t>
  </si>
  <si>
    <t>商务江景大床房&lt;特惠专享&gt;&lt;双人入住&gt;&lt;日历房套餐高价值&gt;&lt;双早&gt;&lt;新酒店礼盒&gt;</t>
  </si>
  <si>
    <t>李筱砉,李艳平</t>
  </si>
  <si>
    <t xml:space="preserve">999223038074840	</t>
  </si>
  <si>
    <t>[香港]香港愉景湾酒店(Auberge Discovery Bay Hong Kong)(1550539)</t>
  </si>
  <si>
    <t>山景客房&lt;双人入住&gt;&lt;内宾&gt;&lt;预付&gt;&lt;无早&gt;</t>
  </si>
  <si>
    <t>WANG/YAN,LIU/BO RU</t>
  </si>
  <si>
    <t xml:space="preserve">3097155	</t>
  </si>
  <si>
    <t xml:space="preserve">230305180131	</t>
  </si>
  <si>
    <t xml:space="preserve">999223055533748	</t>
  </si>
  <si>
    <t>[珠海]珠海横琴星乐度露营小镇(67324563)</t>
  </si>
  <si>
    <t>标准大床房&lt;双人入住&gt;&lt;内宾&gt;&lt;预付&gt;&lt;双早&gt;</t>
  </si>
  <si>
    <t>李志刚,李志刚</t>
  </si>
  <si>
    <t xml:space="preserve">3101836	</t>
  </si>
  <si>
    <t xml:space="preserve">C230306212	</t>
  </si>
  <si>
    <t xml:space="preserve">999223069034584	</t>
  </si>
  <si>
    <t>[香港]香港憙酒店(Xi Hotel)(25827272)</t>
  </si>
  <si>
    <t>豪华特大床房&lt;双人入住&gt;&lt;内宾&gt;&lt;预付&gt;&lt;无早&gt;</t>
  </si>
  <si>
    <t>JING/RUI,ZHOU/DAN</t>
  </si>
  <si>
    <t xml:space="preserve">3105049	</t>
  </si>
  <si>
    <t xml:space="preserve">999223069526732	</t>
  </si>
  <si>
    <t>周小榆</t>
  </si>
  <si>
    <t xml:space="preserve">999223094652423	</t>
  </si>
  <si>
    <t>JIANG/HUA</t>
  </si>
  <si>
    <t xml:space="preserve">3112046	</t>
  </si>
  <si>
    <t xml:space="preserve">999223098895615	</t>
  </si>
  <si>
    <t>[梅州]梅州麓湖山酒店(67856423)</t>
  </si>
  <si>
    <t>标准双床房&lt;双人入住&gt;&lt;升级特惠&gt;&lt;双早&gt;&lt;新高价值日历房套餐&gt;&lt;新酒店礼盒&gt;</t>
  </si>
  <si>
    <t>黄杏玲,邓监宏</t>
  </si>
  <si>
    <t>取消</t>
  </si>
  <si>
    <t xml:space="preserve">999223100521929	</t>
  </si>
  <si>
    <t xml:space="preserve">2141581	</t>
  </si>
  <si>
    <t xml:space="preserve">999223102631359	</t>
  </si>
  <si>
    <t>[厦门]厦门国际会议中心酒店（环岛路酒店）(67322689)</t>
  </si>
  <si>
    <t>高级海景双床房&lt;双人入住&gt;&lt;内宾&gt;&lt;预付&gt;&lt;双早&gt;</t>
  </si>
  <si>
    <t>魏奎明</t>
  </si>
  <si>
    <t xml:space="preserve">3113813	</t>
  </si>
  <si>
    <t xml:space="preserve">AGODA2023030900278794	</t>
  </si>
  <si>
    <t xml:space="preserve">999223103231089	</t>
  </si>
  <si>
    <t>[香港]香港帝国酒店(Imperial Hotel)(808817)</t>
  </si>
  <si>
    <t>标准房&lt;双人入住&gt;&lt;内宾&gt;&lt;预付&gt;&lt;无早&gt;</t>
  </si>
  <si>
    <t>Cai/Fudan,Gu/Mengdi</t>
  </si>
  <si>
    <t xml:space="preserve">3113981	</t>
  </si>
  <si>
    <t xml:space="preserve">HBD-87016-318-1676081	</t>
  </si>
  <si>
    <t xml:space="preserve">999223105967446	</t>
  </si>
  <si>
    <t>[香港]旭逸酒店 · 荃湾(Hotel Ease · Tsuen Wan)(17077768)</t>
  </si>
  <si>
    <t>高级客房&lt;双人入住&gt;&lt;内宾&gt;&lt;预付&gt;&lt;无早&gt;</t>
  </si>
  <si>
    <t>zhong/weiting</t>
  </si>
  <si>
    <t xml:space="preserve">3114924	</t>
  </si>
  <si>
    <t xml:space="preserve">MTN-4908932442640409029	</t>
  </si>
  <si>
    <t xml:space="preserve">999222828183097	</t>
  </si>
  <si>
    <t>[香港]香港迪士尼乐园酒店(Hong Kong Disneyland Hotel)(670103)</t>
  </si>
  <si>
    <t>海景阳台客房&lt;双人入住&gt;&lt;内宾&gt;&lt;预付&gt;&lt;双早&gt;</t>
  </si>
  <si>
    <t>ZHENG/WENCHEN,UM/JI EUN</t>
  </si>
  <si>
    <t>CA363230326CNY</t>
  </si>
  <si>
    <t xml:space="preserve">3048373	</t>
  </si>
  <si>
    <t xml:space="preserve">4195764	</t>
  </si>
  <si>
    <t xml:space="preserve">999222957082835	</t>
  </si>
  <si>
    <t>商务城景大床房&lt;特惠专享&gt;&lt;双人入住&gt;&lt;日历房套餐高价值&gt;&lt;双早&gt;&lt;新酒店礼盒&gt;</t>
  </si>
  <si>
    <t>林海涛</t>
  </si>
  <si>
    <t xml:space="preserve">999222997966128	</t>
  </si>
  <si>
    <t>刘荻娜</t>
  </si>
  <si>
    <t xml:space="preserve">999223054830114	</t>
  </si>
  <si>
    <t>[深圳]深圳中洲圣廷苑酒店世纪楼(67322800)</t>
  </si>
  <si>
    <t>豪华大床房&lt;双人入住&gt;&lt;内宾&gt;&lt;预付&gt;&lt;无早&gt;</t>
  </si>
  <si>
    <t>聂玮,季社建</t>
  </si>
  <si>
    <t xml:space="preserve">3101531	</t>
  </si>
  <si>
    <t xml:space="preserve">999223062658694	</t>
  </si>
  <si>
    <t>智容</t>
  </si>
  <si>
    <t xml:space="preserve">3103414	</t>
  </si>
  <si>
    <t xml:space="preserve">999223074376847	</t>
  </si>
  <si>
    <t>彭志峰</t>
  </si>
  <si>
    <t xml:space="preserve">999223086606169	</t>
  </si>
  <si>
    <t>[苏州]苏州日航酒店(10095999)</t>
  </si>
  <si>
    <t>高级大床房&lt;双人入住&gt;&lt;内宾&gt;&lt;预付&gt;&lt;无早&gt;</t>
  </si>
  <si>
    <t>李刚</t>
  </si>
  <si>
    <t xml:space="preserve">3109699	</t>
  </si>
  <si>
    <t xml:space="preserve">999223106889977	</t>
  </si>
  <si>
    <t>豪华双床房&lt;双人入住&gt;&lt;升级特惠&gt;&lt;双早&gt;&lt;新高价值日历房套餐&gt;&lt;新酒店礼盒&gt;</t>
  </si>
  <si>
    <t>李日香</t>
  </si>
  <si>
    <t xml:space="preserve">999222997466182	</t>
  </si>
  <si>
    <t>杜敏玮</t>
  </si>
  <si>
    <t>CA363230327CNY</t>
  </si>
  <si>
    <t xml:space="preserve">23000335246	</t>
  </si>
  <si>
    <t>[香港]迷你中环(Mini Central)(9825612)</t>
  </si>
  <si>
    <t>智尊双人房&lt;双人入住&gt;&lt;内宾&gt;&lt;预付&gt;&lt;无早&gt;</t>
  </si>
  <si>
    <t>LI/XIU</t>
  </si>
  <si>
    <t xml:space="preserve">3087646	</t>
  </si>
  <si>
    <t xml:space="preserve">230303180156	</t>
  </si>
  <si>
    <t xml:space="preserve">999223053517772	</t>
  </si>
  <si>
    <t>商务城景大床房&lt;超值特惠&gt;&lt;双人入住&gt;&lt;日历房套餐高价值&gt;&lt;单早&gt;&lt;新酒店礼盒&gt;</t>
  </si>
  <si>
    <t xml:space="preserve">999223074236241	</t>
  </si>
  <si>
    <t>高级大床房&lt;双人入住&gt;&lt;内宾&gt;&lt;预付&gt;&lt;双早&gt;</t>
  </si>
  <si>
    <t>司少青</t>
  </si>
  <si>
    <t xml:space="preserve">3106987	</t>
  </si>
  <si>
    <t xml:space="preserve">999223081996457	</t>
  </si>
  <si>
    <t>赵璞玉</t>
  </si>
  <si>
    <t xml:space="preserve">3108397	</t>
  </si>
  <si>
    <t xml:space="preserve">999223083391718	</t>
  </si>
  <si>
    <t>谭俊杰</t>
  </si>
  <si>
    <t xml:space="preserve">3108791	</t>
  </si>
  <si>
    <t xml:space="preserve">999223085095248	</t>
  </si>
  <si>
    <t>吴丰禧</t>
  </si>
  <si>
    <t xml:space="preserve">3109265	</t>
  </si>
  <si>
    <t xml:space="preserve">999223119427950	</t>
  </si>
  <si>
    <t>[梅州]梅州新飞腾艺术酒店(100914635)</t>
  </si>
  <si>
    <t>豪华主题双床房&lt;特惠专享&gt;&lt;双人入住&gt;&lt;无早&gt;</t>
  </si>
  <si>
    <t>刘萍萍</t>
  </si>
  <si>
    <t xml:space="preserve">3117970	</t>
  </si>
  <si>
    <t xml:space="preserve">999223129554991	</t>
  </si>
  <si>
    <t>豪华主题大床房&lt;特惠专享&gt;&lt;双人入住&gt;&lt;无早&gt;</t>
  </si>
  <si>
    <t>高铭晖</t>
  </si>
  <si>
    <t xml:space="preserve">3120174	</t>
  </si>
  <si>
    <t xml:space="preserve">999223135307755	</t>
  </si>
  <si>
    <t>零压豪华大床房&lt;超值特惠&gt;&lt;双人入住&gt;&lt;双早&gt;&lt;日历房套餐高价值&gt;&lt;新酒店礼盒&gt;</t>
  </si>
  <si>
    <t>陈群,古丽娜</t>
  </si>
  <si>
    <t xml:space="preserve">2151578	</t>
  </si>
  <si>
    <t xml:space="preserve">999223135319198	</t>
  </si>
  <si>
    <t>零压豪华双床房&lt;超值特惠&gt;&lt;双人入住&gt;&lt;双早&gt;&lt;日历房套餐高价值&gt;&lt;新酒店礼盒&gt;</t>
  </si>
  <si>
    <t>陈古章</t>
  </si>
  <si>
    <t>，</t>
  </si>
  <si>
    <t>999222922639117</t>
  </si>
  <si>
    <t>202302242302430068</t>
  </si>
  <si>
    <t>999222922659211</t>
  </si>
  <si>
    <t>202302242304370069</t>
  </si>
  <si>
    <t>999222970364253</t>
  </si>
  <si>
    <t>202303011030290025</t>
  </si>
  <si>
    <t>999223003559671</t>
  </si>
  <si>
    <t>202303040036410075</t>
  </si>
  <si>
    <t>999223037032077</t>
  </si>
  <si>
    <t>202303051945350069</t>
  </si>
  <si>
    <t>999223069526732</t>
  </si>
  <si>
    <t>202303071717430069</t>
  </si>
  <si>
    <t>999223100521929</t>
  </si>
  <si>
    <t>202303091500330020</t>
  </si>
  <si>
    <t>999222957082835</t>
  </si>
  <si>
    <t>202302272351410071</t>
  </si>
  <si>
    <t>999222997966128</t>
  </si>
  <si>
    <t>202303031702480021</t>
  </si>
  <si>
    <t>999223106889977</t>
  </si>
  <si>
    <t>202303092217150071</t>
  </si>
  <si>
    <t>999222997466182</t>
  </si>
  <si>
    <t>202303031625420021</t>
  </si>
  <si>
    <t>999223053517772</t>
  </si>
  <si>
    <t>202303061930590020</t>
  </si>
  <si>
    <t>999223135307755</t>
  </si>
  <si>
    <t>202303111531510069</t>
  </si>
  <si>
    <t>999223135319198</t>
  </si>
  <si>
    <t>202303111535440025</t>
  </si>
  <si>
    <t>A230327094007481</t>
  </si>
  <si>
    <t>A230327094042481</t>
  </si>
  <si>
    <t>房集：i230327093357 8230元</t>
  </si>
  <si>
    <t>CNY / HKD 当前参考汇率: 1.142699716</t>
  </si>
  <si>
    <t>总计：28269.78 CNY/
32303.87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</si>
  <si>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</si>
  <si>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</si>
  <si>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</si>
  <si>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</si>
  <si>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</si>
  <si>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</si>
  <si>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</si>
  <si>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</si>
  <si>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</si>
  <si>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</si>
  <si>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</si>
  <si>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</si>
  <si>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</si>
  <si>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</si>
  <si>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</si>
  <si>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</si>
  <si>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</si>
  <si>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</si>
  <si>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</si>
  <si>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2023-03-10</t>
  </si>
  <si>
    <t>3117970</t>
  </si>
  <si>
    <t>梅州新飞腾艺术酒店</t>
  </si>
  <si>
    <t>2023-03-12</t>
  </si>
  <si>
    <t>退房日周结</t>
  </si>
  <si>
    <t>326.40</t>
  </si>
  <si>
    <t>RMB</t>
  </si>
  <si>
    <t>0</t>
  </si>
  <si>
    <t>0.00</t>
  </si>
  <si>
    <t>携程国内直连(DD)</t>
  </si>
  <si>
    <t>01.011249</t>
  </si>
  <si>
    <t>2023-03-10 16:39:48</t>
  </si>
  <si>
    <t>否</t>
  </si>
  <si>
    <t>汇智国际旅游发展有限公司</t>
  </si>
  <si>
    <t>直采</t>
  </si>
  <si>
    <t>中国</t>
  </si>
  <si>
    <t>2023-03-09</t>
  </si>
  <si>
    <t>3114924</t>
  </si>
  <si>
    <t>旭逸酒店 · 荃湾</t>
  </si>
  <si>
    <t>zhong weiting</t>
  </si>
  <si>
    <t>561.00</t>
  </si>
  <si>
    <t>2023-03-09 21:01:41</t>
  </si>
  <si>
    <t>直连</t>
  </si>
  <si>
    <t>3113981</t>
  </si>
  <si>
    <t>香港帝国酒店</t>
  </si>
  <si>
    <t>Cai Fudan,Gu Mengdi</t>
  </si>
  <si>
    <t>591.86</t>
  </si>
  <si>
    <t>2023-03-09 17:48:20</t>
  </si>
  <si>
    <t>3113813</t>
  </si>
  <si>
    <t>厦门国际会议中心酒店（环岛路酒店）</t>
  </si>
  <si>
    <t>761.54</t>
  </si>
  <si>
    <t>2023-03-09 17:14:19</t>
  </si>
  <si>
    <t>3112046</t>
  </si>
  <si>
    <t>香港憙酒店</t>
  </si>
  <si>
    <t>JIANG HUA</t>
  </si>
  <si>
    <t>746.91</t>
  </si>
  <si>
    <t>2023-03-09 08:32:44</t>
  </si>
  <si>
    <t>2023-03-08</t>
  </si>
  <si>
    <t>3109265</t>
  </si>
  <si>
    <t>苏州日航酒店</t>
  </si>
  <si>
    <t>2023-03-11</t>
  </si>
  <si>
    <t>713.06</t>
  </si>
  <si>
    <t>2023-03-08 15:52:21</t>
  </si>
  <si>
    <t>3108791</t>
  </si>
  <si>
    <t>深圳中洲圣廷苑酒店世纪楼</t>
  </si>
  <si>
    <t>419.15</t>
  </si>
  <si>
    <t>2023-03-08 13:54:34</t>
  </si>
  <si>
    <t>3108397</t>
  </si>
  <si>
    <t>926.17</t>
  </si>
  <si>
    <t>2023-03-08 12:18:21</t>
  </si>
  <si>
    <t>2023-03-07</t>
  </si>
  <si>
    <t>3106987</t>
  </si>
  <si>
    <t>711.04</t>
  </si>
  <si>
    <t>2023-03-07 23:13:37</t>
  </si>
  <si>
    <t>3105049</t>
  </si>
  <si>
    <t>JING RUI,ZHOU DAN</t>
  </si>
  <si>
    <t>748.65</t>
  </si>
  <si>
    <t>2023-03-07 16:38:04</t>
  </si>
  <si>
    <t>3103414</t>
  </si>
  <si>
    <t>上海古北湾大酒店</t>
  </si>
  <si>
    <t>661.55</t>
  </si>
  <si>
    <t>2023-03-07 09:19:34</t>
  </si>
  <si>
    <t>2023-03-06</t>
  </si>
  <si>
    <t>3101836</t>
  </si>
  <si>
    <t>珠海横琴星乐度露营小镇</t>
  </si>
  <si>
    <t>1393.80</t>
  </si>
  <si>
    <t>2023-03-06 20:47:15</t>
  </si>
  <si>
    <t>3101531</t>
  </si>
  <si>
    <t>3036.06</t>
  </si>
  <si>
    <t>2023-03-06 19:50:58</t>
  </si>
  <si>
    <t>2023-03-05</t>
  </si>
  <si>
    <t>3097155</t>
  </si>
  <si>
    <t>香港愉景湾酒店</t>
  </si>
  <si>
    <t>WANG YAN,LIU BO RU</t>
  </si>
  <si>
    <t>1377.64</t>
  </si>
  <si>
    <t>2023-03-05 20:57:36</t>
  </si>
  <si>
    <t>3096557</t>
  </si>
  <si>
    <t>666.60</t>
  </si>
  <si>
    <t>2023-03-05 18:55:44</t>
  </si>
  <si>
    <t>2023-03-03</t>
  </si>
  <si>
    <t>3087646</t>
  </si>
  <si>
    <t>迷你中环</t>
  </si>
  <si>
    <t>LI XIU</t>
  </si>
  <si>
    <t>3719.83</t>
  </si>
  <si>
    <t>2023-03-03 19:58:50</t>
  </si>
  <si>
    <t>2023-02-20</t>
  </si>
  <si>
    <t>3048373</t>
  </si>
  <si>
    <t>香港迪士尼乐园酒店</t>
  </si>
  <si>
    <t>ZHENG WENCHEN,UM JI EUN</t>
  </si>
  <si>
    <t>2678.52</t>
  </si>
  <si>
    <t>2023-02-20 12:34:38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</si>
</sst>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15</xdr:col>
      <xdr:colOff>200025</xdr:colOff>
      <xdr:row>83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110013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topLeftCell="A4" workbookViewId="0">
      <selection activeCell="A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44993</v>
      </c>
      <c r="G2" s="6">
        <v>44995</v>
      </c>
      <c r="H2" s="4">
        <v>1</v>
      </c>
      <c r="I2" s="4">
        <v>2</v>
      </c>
      <c r="J2" s="4">
        <v>2</v>
      </c>
      <c r="K2" s="4" t="s">
        <v>30</v>
      </c>
      <c r="L2" s="4">
        <v>655.2</v>
      </c>
      <c r="M2" s="4">
        <v>655.2</v>
      </c>
      <c r="N2" s="4" t="s">
        <v>31</v>
      </c>
      <c r="O2" s="4" t="s">
        <v>32</v>
      </c>
      <c r="P2" s="4" t="s">
        <v>33</v>
      </c>
      <c r="Q2" s="4">
        <v>0</v>
      </c>
      <c r="R2" s="7">
        <v>44981</v>
      </c>
      <c r="S2" s="6">
        <v>45010</v>
      </c>
      <c r="T2" s="4" t="s">
        <v>34</v>
      </c>
      <c r="U2" s="4">
        <v>655.2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44993</v>
      </c>
      <c r="G3" s="6">
        <v>44995</v>
      </c>
      <c r="H3" s="4">
        <v>1</v>
      </c>
      <c r="I3" s="4">
        <v>2</v>
      </c>
      <c r="J3" s="4">
        <v>2</v>
      </c>
      <c r="K3" s="4" t="s">
        <v>30</v>
      </c>
      <c r="L3" s="4">
        <v>683.2</v>
      </c>
      <c r="M3" s="4">
        <v>683.2</v>
      </c>
      <c r="N3" s="4" t="s">
        <v>38</v>
      </c>
      <c r="O3" s="4" t="s">
        <v>32</v>
      </c>
      <c r="P3" s="4" t="s">
        <v>33</v>
      </c>
      <c r="Q3" s="4">
        <v>0</v>
      </c>
      <c r="R3" s="7">
        <v>44981</v>
      </c>
      <c r="S3" s="6">
        <v>45010</v>
      </c>
      <c r="T3" s="4" t="s">
        <v>34</v>
      </c>
      <c r="U3" s="4">
        <v>683.2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37</v>
      </c>
      <c r="F4" s="6">
        <v>44994</v>
      </c>
      <c r="G4" s="6">
        <v>44995</v>
      </c>
      <c r="H4" s="4">
        <v>1</v>
      </c>
      <c r="I4" s="4">
        <v>1</v>
      </c>
      <c r="J4" s="4">
        <v>1</v>
      </c>
      <c r="K4" s="4" t="s">
        <v>30</v>
      </c>
      <c r="L4" s="4">
        <v>341.6</v>
      </c>
      <c r="M4" s="4">
        <v>341.6</v>
      </c>
      <c r="N4" s="4" t="s">
        <v>40</v>
      </c>
      <c r="O4" s="4" t="s">
        <v>32</v>
      </c>
      <c r="P4" s="4" t="s">
        <v>33</v>
      </c>
      <c r="Q4" s="4">
        <v>0</v>
      </c>
      <c r="R4" s="7">
        <v>44986</v>
      </c>
      <c r="S4" s="6">
        <v>45010</v>
      </c>
      <c r="T4" s="4" t="s">
        <v>34</v>
      </c>
      <c r="U4" s="4">
        <v>341.6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44991</v>
      </c>
      <c r="G5" s="6">
        <v>44995</v>
      </c>
      <c r="H5" s="4">
        <v>1</v>
      </c>
      <c r="I5" s="4">
        <v>4</v>
      </c>
      <c r="J5" s="4">
        <v>4</v>
      </c>
      <c r="K5" s="4" t="s">
        <v>30</v>
      </c>
      <c r="L5" s="4">
        <v>1310.4</v>
      </c>
      <c r="M5" s="4">
        <v>1310.4</v>
      </c>
      <c r="N5" s="4" t="s">
        <v>42</v>
      </c>
      <c r="O5" s="4" t="s">
        <v>32</v>
      </c>
      <c r="P5" s="4" t="s">
        <v>33</v>
      </c>
      <c r="Q5" s="4">
        <v>0</v>
      </c>
      <c r="R5" s="7">
        <v>44989</v>
      </c>
      <c r="S5" s="6">
        <v>45010</v>
      </c>
      <c r="T5" s="4" t="s">
        <v>34</v>
      </c>
      <c r="U5" s="4">
        <v>1310.4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44994</v>
      </c>
      <c r="G6" s="6">
        <v>44995</v>
      </c>
      <c r="H6" s="4">
        <v>1</v>
      </c>
      <c r="I6" s="4">
        <v>1</v>
      </c>
      <c r="J6" s="4">
        <v>1</v>
      </c>
      <c r="K6" s="4" t="s">
        <v>30</v>
      </c>
      <c r="L6" s="4">
        <v>666.6</v>
      </c>
      <c r="M6" s="4">
        <v>666.6</v>
      </c>
      <c r="N6" s="4" t="s">
        <v>46</v>
      </c>
      <c r="O6" s="4" t="s">
        <v>32</v>
      </c>
      <c r="P6" s="4" t="s">
        <v>33</v>
      </c>
      <c r="Q6" s="4">
        <v>0</v>
      </c>
      <c r="R6" s="7">
        <v>44990</v>
      </c>
      <c r="S6" s="6">
        <v>45010</v>
      </c>
      <c r="T6" s="4" t="s">
        <v>34</v>
      </c>
      <c r="U6" s="4">
        <v>666.6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50</v>
      </c>
      <c r="F7" s="6">
        <v>44993</v>
      </c>
      <c r="G7" s="6">
        <v>44995</v>
      </c>
      <c r="H7" s="4">
        <v>2</v>
      </c>
      <c r="I7" s="4">
        <v>2</v>
      </c>
      <c r="J7" s="4">
        <v>4</v>
      </c>
      <c r="K7" s="4" t="s">
        <v>30</v>
      </c>
      <c r="L7" s="4">
        <v>1464</v>
      </c>
      <c r="M7" s="4">
        <v>1464</v>
      </c>
      <c r="N7" s="4" t="s">
        <v>51</v>
      </c>
      <c r="O7" s="4" t="s">
        <v>32</v>
      </c>
      <c r="P7" s="4" t="s">
        <v>33</v>
      </c>
      <c r="Q7" s="4">
        <v>0</v>
      </c>
      <c r="R7" s="7">
        <v>44990</v>
      </c>
      <c r="S7" s="6">
        <v>45010</v>
      </c>
      <c r="T7" s="4" t="s">
        <v>34</v>
      </c>
      <c r="U7" s="4">
        <v>1464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44994</v>
      </c>
      <c r="G8" s="6">
        <v>44995</v>
      </c>
      <c r="H8" s="4">
        <v>2</v>
      </c>
      <c r="I8" s="4">
        <v>1</v>
      </c>
      <c r="J8" s="4">
        <v>2</v>
      </c>
      <c r="K8" s="4" t="s">
        <v>30</v>
      </c>
      <c r="L8" s="4">
        <v>1377.64</v>
      </c>
      <c r="M8" s="4">
        <v>1377.64</v>
      </c>
      <c r="N8" s="4" t="s">
        <v>55</v>
      </c>
      <c r="O8" s="4" t="s">
        <v>32</v>
      </c>
      <c r="P8" s="4" t="s">
        <v>33</v>
      </c>
      <c r="Q8" s="4">
        <v>0</v>
      </c>
      <c r="R8" s="7">
        <v>44990</v>
      </c>
      <c r="S8" s="6">
        <v>45010</v>
      </c>
      <c r="T8" s="4" t="s">
        <v>34</v>
      </c>
      <c r="U8" s="4">
        <v>1377.64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44993</v>
      </c>
      <c r="G9" s="6">
        <v>44995</v>
      </c>
      <c r="H9" s="4">
        <v>2</v>
      </c>
      <c r="I9" s="4">
        <v>2</v>
      </c>
      <c r="J9" s="4">
        <v>4</v>
      </c>
      <c r="K9" s="4" t="s">
        <v>30</v>
      </c>
      <c r="L9" s="4">
        <v>1393.8</v>
      </c>
      <c r="M9" s="4">
        <v>1393.8</v>
      </c>
      <c r="N9" s="4" t="s">
        <v>61</v>
      </c>
      <c r="O9" s="4" t="s">
        <v>32</v>
      </c>
      <c r="P9" s="4" t="s">
        <v>33</v>
      </c>
      <c r="Q9" s="4">
        <v>0</v>
      </c>
      <c r="R9" s="7">
        <v>44991</v>
      </c>
      <c r="S9" s="6">
        <v>45010</v>
      </c>
      <c r="T9" s="4" t="s">
        <v>34</v>
      </c>
      <c r="U9" s="4">
        <v>1393.8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44994</v>
      </c>
      <c r="G10" s="6">
        <v>44995</v>
      </c>
      <c r="H10" s="4">
        <v>1</v>
      </c>
      <c r="I10" s="4">
        <v>1</v>
      </c>
      <c r="J10" s="4">
        <v>1</v>
      </c>
      <c r="K10" s="4" t="s">
        <v>30</v>
      </c>
      <c r="L10" s="4">
        <v>748.65</v>
      </c>
      <c r="M10" s="4">
        <v>748.65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44992</v>
      </c>
      <c r="S10" s="6">
        <v>45010</v>
      </c>
      <c r="T10" s="4" t="s">
        <v>34</v>
      </c>
      <c r="U10" s="4">
        <v>748.65</v>
      </c>
      <c r="V10" s="4">
        <v>0</v>
      </c>
      <c r="W10" s="4">
        <v>0</v>
      </c>
      <c r="X10" s="4" t="s">
        <v>68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28</v>
      </c>
      <c r="E11" s="4" t="s">
        <v>50</v>
      </c>
      <c r="F11" s="6">
        <v>44994</v>
      </c>
      <c r="G11" s="6">
        <v>44995</v>
      </c>
      <c r="H11" s="4">
        <v>1</v>
      </c>
      <c r="I11" s="4">
        <v>1</v>
      </c>
      <c r="J11" s="4">
        <v>1</v>
      </c>
      <c r="K11" s="4" t="s">
        <v>30</v>
      </c>
      <c r="L11" s="4">
        <v>355.6</v>
      </c>
      <c r="M11" s="4">
        <v>355.6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44992</v>
      </c>
      <c r="S11" s="6">
        <v>45010</v>
      </c>
      <c r="T11" s="4" t="s">
        <v>34</v>
      </c>
      <c r="U11" s="4">
        <v>355.6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44994</v>
      </c>
      <c r="G12" s="6">
        <v>44995</v>
      </c>
      <c r="H12" s="4">
        <v>1</v>
      </c>
      <c r="I12" s="4">
        <v>1</v>
      </c>
      <c r="J12" s="4">
        <v>1</v>
      </c>
      <c r="K12" s="4" t="s">
        <v>30</v>
      </c>
      <c r="L12" s="4">
        <v>746.91</v>
      </c>
      <c r="M12" s="4">
        <v>746.91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44994</v>
      </c>
      <c r="S12" s="6">
        <v>45010</v>
      </c>
      <c r="T12" s="4" t="s">
        <v>34</v>
      </c>
      <c r="U12" s="4">
        <v>746.91</v>
      </c>
      <c r="V12" s="4">
        <v>0</v>
      </c>
      <c r="W12" s="4">
        <v>0</v>
      </c>
      <c r="X12" s="4" t="s">
        <v>73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44994</v>
      </c>
      <c r="G13" s="6">
        <v>44995</v>
      </c>
      <c r="H13" s="4">
        <v>2</v>
      </c>
      <c r="I13" s="4">
        <v>1</v>
      </c>
      <c r="J13" s="4">
        <v>2</v>
      </c>
      <c r="K13" s="4" t="s">
        <v>30</v>
      </c>
      <c r="L13" s="4">
        <v>646.4</v>
      </c>
      <c r="M13" s="4">
        <v>646.4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44994</v>
      </c>
      <c r="S13" s="6">
        <v>45010</v>
      </c>
      <c r="T13" s="4" t="s">
        <v>34</v>
      </c>
      <c r="U13" s="4">
        <v>646.4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78</v>
      </c>
      <c r="D14" s="4" t="s">
        <v>75</v>
      </c>
      <c r="E14" s="4" t="s">
        <v>76</v>
      </c>
      <c r="F14" s="6">
        <v>44994</v>
      </c>
      <c r="G14" s="6">
        <v>44995</v>
      </c>
      <c r="H14" s="4">
        <v>2</v>
      </c>
      <c r="I14" s="4">
        <v>1</v>
      </c>
      <c r="J14" s="4">
        <v>2</v>
      </c>
      <c r="K14" s="4" t="s">
        <v>30</v>
      </c>
      <c r="L14" s="4">
        <v>-646.4</v>
      </c>
      <c r="M14" s="4">
        <v>-646.4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44994</v>
      </c>
      <c r="S14" s="6">
        <v>45010</v>
      </c>
      <c r="T14" s="4" t="s">
        <v>34</v>
      </c>
      <c r="U14" s="4">
        <v>-646.4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75</v>
      </c>
      <c r="E15" s="4" t="s">
        <v>76</v>
      </c>
      <c r="F15" s="6">
        <v>44994</v>
      </c>
      <c r="G15" s="6">
        <v>44995</v>
      </c>
      <c r="H15" s="4">
        <v>2</v>
      </c>
      <c r="I15" s="4">
        <v>1</v>
      </c>
      <c r="J15" s="4">
        <v>2</v>
      </c>
      <c r="K15" s="4" t="s">
        <v>30</v>
      </c>
      <c r="L15" s="4">
        <v>646.4</v>
      </c>
      <c r="M15" s="4">
        <v>646.4</v>
      </c>
      <c r="N15" s="4" t="s">
        <v>77</v>
      </c>
      <c r="O15" s="4" t="s">
        <v>32</v>
      </c>
      <c r="P15" s="4" t="s">
        <v>33</v>
      </c>
      <c r="Q15" s="4">
        <v>0</v>
      </c>
      <c r="R15" s="7">
        <v>44994</v>
      </c>
      <c r="S15" s="6">
        <v>45010</v>
      </c>
      <c r="T15" s="4" t="s">
        <v>34</v>
      </c>
      <c r="U15" s="4">
        <v>646.4</v>
      </c>
      <c r="V15" s="4">
        <v>0</v>
      </c>
      <c r="W15" s="4">
        <v>0</v>
      </c>
      <c r="X15" s="4" t="s">
        <v>35</v>
      </c>
      <c r="Y15" s="4" t="s">
        <v>80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44994</v>
      </c>
      <c r="G16" s="6">
        <v>44995</v>
      </c>
      <c r="H16" s="4">
        <v>1</v>
      </c>
      <c r="I16" s="4">
        <v>1</v>
      </c>
      <c r="J16" s="4">
        <v>1</v>
      </c>
      <c r="K16" s="4" t="s">
        <v>30</v>
      </c>
      <c r="L16" s="4">
        <v>761.54</v>
      </c>
      <c r="M16" s="4">
        <v>761.54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44994</v>
      </c>
      <c r="S16" s="6">
        <v>45010</v>
      </c>
      <c r="T16" s="4" t="s">
        <v>34</v>
      </c>
      <c r="U16" s="4">
        <v>761.54</v>
      </c>
      <c r="V16" s="4">
        <v>0</v>
      </c>
      <c r="W16" s="4">
        <v>0</v>
      </c>
      <c r="X16" s="4" t="s">
        <v>85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44994</v>
      </c>
      <c r="G17" s="6">
        <v>44995</v>
      </c>
      <c r="H17" s="4">
        <v>1</v>
      </c>
      <c r="I17" s="4">
        <v>1</v>
      </c>
      <c r="J17" s="4">
        <v>1</v>
      </c>
      <c r="K17" s="4" t="s">
        <v>30</v>
      </c>
      <c r="L17" s="4">
        <v>591.86</v>
      </c>
      <c r="M17" s="4">
        <v>591.86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44994</v>
      </c>
      <c r="S17" s="6">
        <v>45010</v>
      </c>
      <c r="T17" s="4" t="s">
        <v>34</v>
      </c>
      <c r="U17" s="4">
        <v>591.86</v>
      </c>
      <c r="V17" s="4">
        <v>0</v>
      </c>
      <c r="W17" s="4">
        <v>0</v>
      </c>
      <c r="X17" s="4" t="s">
        <v>91</v>
      </c>
      <c r="Y17" s="4" t="s">
        <v>92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44994</v>
      </c>
      <c r="G18" s="6">
        <v>44995</v>
      </c>
      <c r="H18" s="4">
        <v>1</v>
      </c>
      <c r="I18" s="4">
        <v>1</v>
      </c>
      <c r="J18" s="4">
        <v>1</v>
      </c>
      <c r="K18" s="4" t="s">
        <v>30</v>
      </c>
      <c r="L18" s="4">
        <v>561</v>
      </c>
      <c r="M18" s="4">
        <v>561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44994</v>
      </c>
      <c r="S18" s="6">
        <v>45010</v>
      </c>
      <c r="T18" s="4" t="s">
        <v>34</v>
      </c>
      <c r="U18" s="4">
        <v>561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44995</v>
      </c>
      <c r="G19" s="6">
        <v>44996</v>
      </c>
      <c r="H19" s="4">
        <v>1</v>
      </c>
      <c r="I19" s="4">
        <v>1</v>
      </c>
      <c r="J19" s="4">
        <v>1</v>
      </c>
      <c r="K19" s="4" t="s">
        <v>30</v>
      </c>
      <c r="L19" s="4">
        <v>2678.52</v>
      </c>
      <c r="M19" s="4">
        <v>2678.52</v>
      </c>
      <c r="N19" s="4" t="s">
        <v>102</v>
      </c>
      <c r="O19" s="4" t="s">
        <v>103</v>
      </c>
      <c r="P19" s="4" t="s">
        <v>33</v>
      </c>
      <c r="Q19" s="4">
        <v>0</v>
      </c>
      <c r="R19" s="7">
        <v>44977</v>
      </c>
      <c r="S19" s="6">
        <v>45011</v>
      </c>
      <c r="T19" s="4" t="s">
        <v>34</v>
      </c>
      <c r="U19" s="4">
        <v>2678.52</v>
      </c>
      <c r="V19" s="4">
        <v>0</v>
      </c>
      <c r="W19" s="4">
        <v>0</v>
      </c>
      <c r="X19" s="4" t="s">
        <v>104</v>
      </c>
      <c r="Y19" s="4" t="s">
        <v>105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28</v>
      </c>
      <c r="E20" s="4" t="s">
        <v>107</v>
      </c>
      <c r="F20" s="6">
        <v>44995</v>
      </c>
      <c r="G20" s="6">
        <v>44996</v>
      </c>
      <c r="H20" s="4">
        <v>1</v>
      </c>
      <c r="I20" s="4">
        <v>1</v>
      </c>
      <c r="J20" s="4">
        <v>1</v>
      </c>
      <c r="K20" s="4" t="s">
        <v>30</v>
      </c>
      <c r="L20" s="4">
        <v>329</v>
      </c>
      <c r="M20" s="4">
        <v>329</v>
      </c>
      <c r="N20" s="4" t="s">
        <v>108</v>
      </c>
      <c r="O20" s="4" t="s">
        <v>103</v>
      </c>
      <c r="P20" s="4" t="s">
        <v>33</v>
      </c>
      <c r="Q20" s="4">
        <v>0</v>
      </c>
      <c r="R20" s="7">
        <v>44984</v>
      </c>
      <c r="S20" s="6">
        <v>45011</v>
      </c>
      <c r="T20" s="4" t="s">
        <v>34</v>
      </c>
      <c r="U20" s="4">
        <v>329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28</v>
      </c>
      <c r="E21" s="4" t="s">
        <v>37</v>
      </c>
      <c r="F21" s="6">
        <v>44995</v>
      </c>
      <c r="G21" s="6">
        <v>44996</v>
      </c>
      <c r="H21" s="4">
        <v>1</v>
      </c>
      <c r="I21" s="4">
        <v>1</v>
      </c>
      <c r="J21" s="4">
        <v>1</v>
      </c>
      <c r="K21" s="4" t="s">
        <v>30</v>
      </c>
      <c r="L21" s="4">
        <v>341.6</v>
      </c>
      <c r="M21" s="4">
        <v>341.6</v>
      </c>
      <c r="N21" s="4" t="s">
        <v>110</v>
      </c>
      <c r="O21" s="4" t="s">
        <v>103</v>
      </c>
      <c r="P21" s="4" t="s">
        <v>33</v>
      </c>
      <c r="Q21" s="4">
        <v>0</v>
      </c>
      <c r="R21" s="7">
        <v>44988</v>
      </c>
      <c r="S21" s="6">
        <v>45011</v>
      </c>
      <c r="T21" s="4" t="s">
        <v>34</v>
      </c>
      <c r="U21" s="4">
        <v>341.6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113</v>
      </c>
      <c r="F22" s="6">
        <v>44993</v>
      </c>
      <c r="G22" s="6">
        <v>44996</v>
      </c>
      <c r="H22" s="4">
        <v>2</v>
      </c>
      <c r="I22" s="4">
        <v>3</v>
      </c>
      <c r="J22" s="4">
        <v>6</v>
      </c>
      <c r="K22" s="4" t="s">
        <v>30</v>
      </c>
      <c r="L22" s="4">
        <v>3036.06</v>
      </c>
      <c r="M22" s="4">
        <v>3036.06</v>
      </c>
      <c r="N22" s="4" t="s">
        <v>114</v>
      </c>
      <c r="O22" s="4" t="s">
        <v>103</v>
      </c>
      <c r="P22" s="4" t="s">
        <v>33</v>
      </c>
      <c r="Q22" s="4">
        <v>0</v>
      </c>
      <c r="R22" s="7">
        <v>44991</v>
      </c>
      <c r="S22" s="6">
        <v>45011</v>
      </c>
      <c r="T22" s="4" t="s">
        <v>34</v>
      </c>
      <c r="U22" s="4">
        <v>3036.06</v>
      </c>
      <c r="V22" s="4">
        <v>0</v>
      </c>
      <c r="W22" s="4">
        <v>0</v>
      </c>
      <c r="X22" s="4" t="s">
        <v>115</v>
      </c>
      <c r="Y22" s="4" t="s">
        <v>35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44</v>
      </c>
      <c r="E23" s="4" t="s">
        <v>45</v>
      </c>
      <c r="F23" s="6">
        <v>44995</v>
      </c>
      <c r="G23" s="6">
        <v>44996</v>
      </c>
      <c r="H23" s="4">
        <v>1</v>
      </c>
      <c r="I23" s="4">
        <v>1</v>
      </c>
      <c r="J23" s="4">
        <v>1</v>
      </c>
      <c r="K23" s="4" t="s">
        <v>30</v>
      </c>
      <c r="L23" s="4">
        <v>661.55</v>
      </c>
      <c r="M23" s="4">
        <v>661.55</v>
      </c>
      <c r="N23" s="4" t="s">
        <v>117</v>
      </c>
      <c r="O23" s="4" t="s">
        <v>103</v>
      </c>
      <c r="P23" s="4" t="s">
        <v>33</v>
      </c>
      <c r="Q23" s="4">
        <v>0</v>
      </c>
      <c r="R23" s="7">
        <v>44992</v>
      </c>
      <c r="S23" s="6">
        <v>45011</v>
      </c>
      <c r="T23" s="4" t="s">
        <v>34</v>
      </c>
      <c r="U23" s="4">
        <v>661.55</v>
      </c>
      <c r="V23" s="4">
        <v>0</v>
      </c>
      <c r="W23" s="4">
        <v>0</v>
      </c>
      <c r="X23" s="4" t="s">
        <v>118</v>
      </c>
      <c r="Y23" s="4" t="s">
        <v>35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28</v>
      </c>
      <c r="E24" s="4" t="s">
        <v>29</v>
      </c>
      <c r="F24" s="6">
        <v>44995</v>
      </c>
      <c r="G24" s="6">
        <v>44996</v>
      </c>
      <c r="H24" s="4">
        <v>1</v>
      </c>
      <c r="I24" s="4">
        <v>1</v>
      </c>
      <c r="J24" s="4">
        <v>1</v>
      </c>
      <c r="K24" s="4" t="s">
        <v>30</v>
      </c>
      <c r="L24" s="4">
        <v>352.5</v>
      </c>
      <c r="M24" s="4">
        <v>352.5</v>
      </c>
      <c r="N24" s="4" t="s">
        <v>120</v>
      </c>
      <c r="O24" s="4" t="s">
        <v>103</v>
      </c>
      <c r="P24" s="4" t="s">
        <v>33</v>
      </c>
      <c r="Q24" s="4">
        <v>0</v>
      </c>
      <c r="R24" s="7">
        <v>44992</v>
      </c>
      <c r="S24" s="6">
        <v>45011</v>
      </c>
      <c r="T24" s="4" t="s">
        <v>34</v>
      </c>
      <c r="U24" s="4">
        <v>352.5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44995</v>
      </c>
      <c r="G25" s="6">
        <v>44996</v>
      </c>
      <c r="H25" s="4">
        <v>1</v>
      </c>
      <c r="I25" s="4">
        <v>1</v>
      </c>
      <c r="J25" s="4">
        <v>1</v>
      </c>
      <c r="K25" s="4" t="s">
        <v>30</v>
      </c>
      <c r="L25" s="4">
        <v>576.71</v>
      </c>
      <c r="M25" s="4">
        <v>576.71</v>
      </c>
      <c r="N25" s="4" t="s">
        <v>124</v>
      </c>
      <c r="O25" s="4" t="s">
        <v>103</v>
      </c>
      <c r="P25" s="4" t="s">
        <v>33</v>
      </c>
      <c r="Q25" s="4">
        <v>0</v>
      </c>
      <c r="R25" s="7">
        <v>44993</v>
      </c>
      <c r="S25" s="6">
        <v>45011</v>
      </c>
      <c r="T25" s="4" t="s">
        <v>34</v>
      </c>
      <c r="U25" s="4">
        <v>576.71</v>
      </c>
      <c r="V25" s="4">
        <v>0</v>
      </c>
      <c r="W25" s="4">
        <v>0</v>
      </c>
      <c r="X25" s="4" t="s">
        <v>125</v>
      </c>
      <c r="Y25" s="4" t="s">
        <v>35</v>
      </c>
    </row>
    <row r="26" s="4" customFormat="1" spans="1:25">
      <c r="A26" s="4" t="s">
        <v>121</v>
      </c>
      <c r="B26" s="4" t="s">
        <v>26</v>
      </c>
      <c r="C26" s="4" t="s">
        <v>78</v>
      </c>
      <c r="D26" s="4" t="s">
        <v>122</v>
      </c>
      <c r="E26" s="4" t="s">
        <v>123</v>
      </c>
      <c r="F26" s="6">
        <v>44995</v>
      </c>
      <c r="G26" s="6">
        <v>44996</v>
      </c>
      <c r="H26" s="4">
        <v>1</v>
      </c>
      <c r="I26" s="4">
        <v>1</v>
      </c>
      <c r="J26" s="4">
        <v>1</v>
      </c>
      <c r="K26" s="4" t="s">
        <v>30</v>
      </c>
      <c r="L26" s="4">
        <v>-576.71</v>
      </c>
      <c r="M26" s="4">
        <v>-576.71</v>
      </c>
      <c r="N26" s="4" t="s">
        <v>124</v>
      </c>
      <c r="O26" s="4" t="s">
        <v>103</v>
      </c>
      <c r="P26" s="4" t="s">
        <v>33</v>
      </c>
      <c r="Q26" s="4">
        <v>0</v>
      </c>
      <c r="R26" s="7">
        <v>44993</v>
      </c>
      <c r="S26" s="6">
        <v>45011</v>
      </c>
      <c r="T26" s="4" t="s">
        <v>34</v>
      </c>
      <c r="U26" s="4">
        <v>-576.71</v>
      </c>
      <c r="V26" s="4">
        <v>0</v>
      </c>
      <c r="W26" s="4">
        <v>0</v>
      </c>
      <c r="X26" s="4" t="s">
        <v>125</v>
      </c>
      <c r="Y26" s="4" t="s">
        <v>35</v>
      </c>
    </row>
    <row r="27" s="4" customFormat="1" spans="1:25">
      <c r="A27" s="4" t="s">
        <v>126</v>
      </c>
      <c r="B27" s="4" t="s">
        <v>26</v>
      </c>
      <c r="C27" s="4" t="s">
        <v>27</v>
      </c>
      <c r="D27" s="4" t="s">
        <v>75</v>
      </c>
      <c r="E27" s="4" t="s">
        <v>127</v>
      </c>
      <c r="F27" s="6">
        <v>44995</v>
      </c>
      <c r="G27" s="6">
        <v>44996</v>
      </c>
      <c r="H27" s="4">
        <v>1</v>
      </c>
      <c r="I27" s="4">
        <v>1</v>
      </c>
      <c r="J27" s="4">
        <v>1</v>
      </c>
      <c r="K27" s="4" t="s">
        <v>30</v>
      </c>
      <c r="L27" s="4">
        <v>360</v>
      </c>
      <c r="M27" s="4">
        <v>360</v>
      </c>
      <c r="N27" s="4" t="s">
        <v>128</v>
      </c>
      <c r="O27" s="4" t="s">
        <v>103</v>
      </c>
      <c r="P27" s="4" t="s">
        <v>33</v>
      </c>
      <c r="Q27" s="4">
        <v>0</v>
      </c>
      <c r="R27" s="7">
        <v>44994</v>
      </c>
      <c r="S27" s="6">
        <v>45011</v>
      </c>
      <c r="T27" s="4" t="s">
        <v>34</v>
      </c>
      <c r="U27" s="4">
        <v>360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119</v>
      </c>
      <c r="B28" s="4" t="s">
        <v>26</v>
      </c>
      <c r="C28" s="4" t="s">
        <v>78</v>
      </c>
      <c r="D28" s="4" t="s">
        <v>28</v>
      </c>
      <c r="E28" s="4" t="s">
        <v>29</v>
      </c>
      <c r="F28" s="6">
        <v>44995</v>
      </c>
      <c r="G28" s="6">
        <v>44996</v>
      </c>
      <c r="H28" s="4">
        <v>1</v>
      </c>
      <c r="I28" s="4">
        <v>1</v>
      </c>
      <c r="J28" s="4">
        <v>1</v>
      </c>
      <c r="K28" s="4" t="s">
        <v>30</v>
      </c>
      <c r="L28" s="4">
        <v>-352.5</v>
      </c>
      <c r="M28" s="4">
        <v>-352.5</v>
      </c>
      <c r="N28" s="4" t="s">
        <v>120</v>
      </c>
      <c r="O28" s="4" t="s">
        <v>103</v>
      </c>
      <c r="P28" s="4" t="s">
        <v>33</v>
      </c>
      <c r="Q28" s="4">
        <v>0</v>
      </c>
      <c r="R28" s="7">
        <v>44992</v>
      </c>
      <c r="S28" s="6">
        <v>45011</v>
      </c>
      <c r="T28" s="4" t="s">
        <v>34</v>
      </c>
      <c r="U28" s="4">
        <v>-352.5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129</v>
      </c>
      <c r="B29" s="4" t="s">
        <v>26</v>
      </c>
      <c r="C29" s="4" t="s">
        <v>27</v>
      </c>
      <c r="D29" s="4" t="s">
        <v>28</v>
      </c>
      <c r="E29" s="4" t="s">
        <v>107</v>
      </c>
      <c r="F29" s="6">
        <v>44996</v>
      </c>
      <c r="G29" s="6">
        <v>44997</v>
      </c>
      <c r="H29" s="4">
        <v>1</v>
      </c>
      <c r="I29" s="4">
        <v>1</v>
      </c>
      <c r="J29" s="4">
        <v>1</v>
      </c>
      <c r="K29" s="4" t="s">
        <v>30</v>
      </c>
      <c r="L29" s="4">
        <v>329</v>
      </c>
      <c r="M29" s="4">
        <v>329</v>
      </c>
      <c r="N29" s="4" t="s">
        <v>130</v>
      </c>
      <c r="O29" s="4" t="s">
        <v>131</v>
      </c>
      <c r="P29" s="4" t="s">
        <v>33</v>
      </c>
      <c r="Q29" s="4">
        <v>0</v>
      </c>
      <c r="R29" s="7">
        <v>44988</v>
      </c>
      <c r="S29" s="6">
        <v>45012</v>
      </c>
      <c r="T29" s="4" t="s">
        <v>34</v>
      </c>
      <c r="U29" s="4">
        <v>329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132</v>
      </c>
      <c r="B30" s="4" t="s">
        <v>26</v>
      </c>
      <c r="C30" s="4" t="s">
        <v>27</v>
      </c>
      <c r="D30" s="4" t="s">
        <v>133</v>
      </c>
      <c r="E30" s="4" t="s">
        <v>134</v>
      </c>
      <c r="F30" s="6">
        <v>44990</v>
      </c>
      <c r="G30" s="6">
        <v>44997</v>
      </c>
      <c r="H30" s="4">
        <v>1</v>
      </c>
      <c r="I30" s="4">
        <v>7</v>
      </c>
      <c r="J30" s="4">
        <v>7</v>
      </c>
      <c r="K30" s="4" t="s">
        <v>30</v>
      </c>
      <c r="L30" s="4">
        <v>3719.83</v>
      </c>
      <c r="M30" s="4">
        <v>3719.83</v>
      </c>
      <c r="N30" s="4" t="s">
        <v>135</v>
      </c>
      <c r="O30" s="4" t="s">
        <v>131</v>
      </c>
      <c r="P30" s="4" t="s">
        <v>33</v>
      </c>
      <c r="Q30" s="4">
        <v>0</v>
      </c>
      <c r="R30" s="7">
        <v>44988</v>
      </c>
      <c r="S30" s="6">
        <v>45012</v>
      </c>
      <c r="T30" s="4" t="s">
        <v>34</v>
      </c>
      <c r="U30" s="4">
        <v>3719.83</v>
      </c>
      <c r="V30" s="4">
        <v>0</v>
      </c>
      <c r="W30" s="4">
        <v>0</v>
      </c>
      <c r="X30" s="4" t="s">
        <v>136</v>
      </c>
      <c r="Y30" s="4" t="s">
        <v>137</v>
      </c>
    </row>
    <row r="31" s="4" customFormat="1" spans="1:25">
      <c r="A31" s="4" t="s">
        <v>138</v>
      </c>
      <c r="B31" s="4" t="s">
        <v>26</v>
      </c>
      <c r="C31" s="4" t="s">
        <v>27</v>
      </c>
      <c r="D31" s="4" t="s">
        <v>28</v>
      </c>
      <c r="E31" s="4" t="s">
        <v>139</v>
      </c>
      <c r="F31" s="6">
        <v>44996</v>
      </c>
      <c r="G31" s="6">
        <v>44997</v>
      </c>
      <c r="H31" s="4">
        <v>1</v>
      </c>
      <c r="I31" s="4">
        <v>1</v>
      </c>
      <c r="J31" s="4">
        <v>1</v>
      </c>
      <c r="K31" s="4" t="s">
        <v>30</v>
      </c>
      <c r="L31" s="4">
        <v>322</v>
      </c>
      <c r="M31" s="4">
        <v>322</v>
      </c>
      <c r="N31" s="4" t="s">
        <v>130</v>
      </c>
      <c r="O31" s="4" t="s">
        <v>131</v>
      </c>
      <c r="P31" s="4" t="s">
        <v>33</v>
      </c>
      <c r="Q31" s="4">
        <v>0</v>
      </c>
      <c r="R31" s="7">
        <v>44991</v>
      </c>
      <c r="S31" s="6">
        <v>45012</v>
      </c>
      <c r="T31" s="4" t="s">
        <v>34</v>
      </c>
      <c r="U31" s="4">
        <v>322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140</v>
      </c>
      <c r="B32" s="4" t="s">
        <v>26</v>
      </c>
      <c r="C32" s="4" t="s">
        <v>27</v>
      </c>
      <c r="D32" s="4" t="s">
        <v>122</v>
      </c>
      <c r="E32" s="4" t="s">
        <v>141</v>
      </c>
      <c r="F32" s="6">
        <v>44996</v>
      </c>
      <c r="G32" s="6">
        <v>44997</v>
      </c>
      <c r="H32" s="4">
        <v>1</v>
      </c>
      <c r="I32" s="4">
        <v>1</v>
      </c>
      <c r="J32" s="4">
        <v>1</v>
      </c>
      <c r="K32" s="4" t="s">
        <v>30</v>
      </c>
      <c r="L32" s="4">
        <v>711.04</v>
      </c>
      <c r="M32" s="4">
        <v>711.04</v>
      </c>
      <c r="N32" s="4" t="s">
        <v>142</v>
      </c>
      <c r="O32" s="4" t="s">
        <v>131</v>
      </c>
      <c r="P32" s="4" t="s">
        <v>33</v>
      </c>
      <c r="Q32" s="4">
        <v>0</v>
      </c>
      <c r="R32" s="7">
        <v>44992</v>
      </c>
      <c r="S32" s="6">
        <v>45012</v>
      </c>
      <c r="T32" s="4" t="s">
        <v>34</v>
      </c>
      <c r="U32" s="4">
        <v>711.04</v>
      </c>
      <c r="V32" s="4">
        <v>0</v>
      </c>
      <c r="W32" s="4">
        <v>0</v>
      </c>
      <c r="X32" s="4" t="s">
        <v>143</v>
      </c>
      <c r="Y32" s="4" t="s">
        <v>35</v>
      </c>
    </row>
    <row r="33" s="4" customFormat="1" spans="1:25">
      <c r="A33" s="4" t="s">
        <v>144</v>
      </c>
      <c r="B33" s="4" t="s">
        <v>26</v>
      </c>
      <c r="C33" s="4" t="s">
        <v>27</v>
      </c>
      <c r="D33" s="4" t="s">
        <v>112</v>
      </c>
      <c r="E33" s="4" t="s">
        <v>113</v>
      </c>
      <c r="F33" s="6">
        <v>44995</v>
      </c>
      <c r="G33" s="6">
        <v>44997</v>
      </c>
      <c r="H33" s="4">
        <v>1</v>
      </c>
      <c r="I33" s="4">
        <v>2</v>
      </c>
      <c r="J33" s="4">
        <v>2</v>
      </c>
      <c r="K33" s="4" t="s">
        <v>30</v>
      </c>
      <c r="L33" s="4">
        <v>926.17</v>
      </c>
      <c r="M33" s="4">
        <v>926.17</v>
      </c>
      <c r="N33" s="4" t="s">
        <v>145</v>
      </c>
      <c r="O33" s="4" t="s">
        <v>131</v>
      </c>
      <c r="P33" s="4" t="s">
        <v>33</v>
      </c>
      <c r="Q33" s="4">
        <v>0</v>
      </c>
      <c r="R33" s="7">
        <v>44993</v>
      </c>
      <c r="S33" s="6">
        <v>45012</v>
      </c>
      <c r="T33" s="4" t="s">
        <v>34</v>
      </c>
      <c r="U33" s="4">
        <v>926.17</v>
      </c>
      <c r="V33" s="4">
        <v>0</v>
      </c>
      <c r="W33" s="4">
        <v>0</v>
      </c>
      <c r="X33" s="4" t="s">
        <v>146</v>
      </c>
      <c r="Y33" s="4" t="s">
        <v>35</v>
      </c>
    </row>
    <row r="34" s="4" customFormat="1" spans="1:25">
      <c r="A34" s="4" t="s">
        <v>147</v>
      </c>
      <c r="B34" s="4" t="s">
        <v>26</v>
      </c>
      <c r="C34" s="4" t="s">
        <v>27</v>
      </c>
      <c r="D34" s="4" t="s">
        <v>112</v>
      </c>
      <c r="E34" s="4" t="s">
        <v>113</v>
      </c>
      <c r="F34" s="6">
        <v>44996</v>
      </c>
      <c r="G34" s="6">
        <v>44997</v>
      </c>
      <c r="H34" s="4">
        <v>1</v>
      </c>
      <c r="I34" s="4">
        <v>1</v>
      </c>
      <c r="J34" s="4">
        <v>1</v>
      </c>
      <c r="K34" s="4" t="s">
        <v>30</v>
      </c>
      <c r="L34" s="4">
        <v>419.15</v>
      </c>
      <c r="M34" s="4">
        <v>419.15</v>
      </c>
      <c r="N34" s="4" t="s">
        <v>148</v>
      </c>
      <c r="O34" s="4" t="s">
        <v>131</v>
      </c>
      <c r="P34" s="4" t="s">
        <v>33</v>
      </c>
      <c r="Q34" s="4">
        <v>0</v>
      </c>
      <c r="R34" s="7">
        <v>44993</v>
      </c>
      <c r="S34" s="6">
        <v>45012</v>
      </c>
      <c r="T34" s="4" t="s">
        <v>34</v>
      </c>
      <c r="U34" s="4">
        <v>419.15</v>
      </c>
      <c r="V34" s="4">
        <v>0</v>
      </c>
      <c r="W34" s="4">
        <v>0</v>
      </c>
      <c r="X34" s="4" t="s">
        <v>149</v>
      </c>
      <c r="Y34" s="4" t="s">
        <v>35</v>
      </c>
    </row>
    <row r="35" s="4" customFormat="1" spans="1:25">
      <c r="A35" s="4" t="s">
        <v>150</v>
      </c>
      <c r="B35" s="4" t="s">
        <v>26</v>
      </c>
      <c r="C35" s="4" t="s">
        <v>27</v>
      </c>
      <c r="D35" s="4" t="s">
        <v>122</v>
      </c>
      <c r="E35" s="4" t="s">
        <v>141</v>
      </c>
      <c r="F35" s="6">
        <v>44996</v>
      </c>
      <c r="G35" s="6">
        <v>44997</v>
      </c>
      <c r="H35" s="4">
        <v>1</v>
      </c>
      <c r="I35" s="4">
        <v>1</v>
      </c>
      <c r="J35" s="4">
        <v>1</v>
      </c>
      <c r="K35" s="4" t="s">
        <v>30</v>
      </c>
      <c r="L35" s="4">
        <v>713.06</v>
      </c>
      <c r="M35" s="4">
        <v>713.06</v>
      </c>
      <c r="N35" s="4" t="s">
        <v>151</v>
      </c>
      <c r="O35" s="4" t="s">
        <v>131</v>
      </c>
      <c r="P35" s="4" t="s">
        <v>33</v>
      </c>
      <c r="Q35" s="4">
        <v>0</v>
      </c>
      <c r="R35" s="7">
        <v>44993</v>
      </c>
      <c r="S35" s="6">
        <v>45012</v>
      </c>
      <c r="T35" s="4" t="s">
        <v>34</v>
      </c>
      <c r="U35" s="4">
        <v>713.06</v>
      </c>
      <c r="V35" s="4">
        <v>0</v>
      </c>
      <c r="W35" s="4">
        <v>0</v>
      </c>
      <c r="X35" s="4" t="s">
        <v>152</v>
      </c>
      <c r="Y35" s="4" t="s">
        <v>35</v>
      </c>
    </row>
    <row r="36" s="4" customFormat="1" spans="1:25">
      <c r="A36" s="4" t="s">
        <v>153</v>
      </c>
      <c r="B36" s="4" t="s">
        <v>26</v>
      </c>
      <c r="C36" s="4" t="s">
        <v>27</v>
      </c>
      <c r="D36" s="4" t="s">
        <v>154</v>
      </c>
      <c r="E36" s="4" t="s">
        <v>155</v>
      </c>
      <c r="F36" s="6">
        <v>44995</v>
      </c>
      <c r="G36" s="6">
        <v>44997</v>
      </c>
      <c r="H36" s="4">
        <v>1</v>
      </c>
      <c r="I36" s="4">
        <v>2</v>
      </c>
      <c r="J36" s="4">
        <v>2</v>
      </c>
      <c r="K36" s="4" t="s">
        <v>30</v>
      </c>
      <c r="L36" s="4">
        <v>326.4</v>
      </c>
      <c r="M36" s="4">
        <v>326.4</v>
      </c>
      <c r="N36" s="4" t="s">
        <v>156</v>
      </c>
      <c r="O36" s="4" t="s">
        <v>131</v>
      </c>
      <c r="P36" s="4" t="s">
        <v>33</v>
      </c>
      <c r="Q36" s="4">
        <v>0</v>
      </c>
      <c r="R36" s="7">
        <v>44995</v>
      </c>
      <c r="S36" s="6">
        <v>45012</v>
      </c>
      <c r="T36" s="4" t="s">
        <v>34</v>
      </c>
      <c r="U36" s="4">
        <v>326.4</v>
      </c>
      <c r="V36" s="4">
        <v>0</v>
      </c>
      <c r="W36" s="4">
        <v>0</v>
      </c>
      <c r="X36" s="4" t="s">
        <v>157</v>
      </c>
      <c r="Y36" s="4" t="s">
        <v>35</v>
      </c>
    </row>
    <row r="37" s="4" customFormat="1" spans="1:25">
      <c r="A37" s="4" t="s">
        <v>158</v>
      </c>
      <c r="B37" s="4" t="s">
        <v>26</v>
      </c>
      <c r="C37" s="4" t="s">
        <v>27</v>
      </c>
      <c r="D37" s="4" t="s">
        <v>154</v>
      </c>
      <c r="E37" s="4" t="s">
        <v>159</v>
      </c>
      <c r="F37" s="6">
        <v>44996</v>
      </c>
      <c r="G37" s="6">
        <v>44997</v>
      </c>
      <c r="H37" s="4">
        <v>1</v>
      </c>
      <c r="I37" s="4">
        <v>1</v>
      </c>
      <c r="J37" s="4">
        <v>1</v>
      </c>
      <c r="K37" s="4" t="s">
        <v>30</v>
      </c>
      <c r="L37" s="4">
        <v>153</v>
      </c>
      <c r="M37" s="4">
        <v>153</v>
      </c>
      <c r="N37" s="4" t="s">
        <v>160</v>
      </c>
      <c r="O37" s="4" t="s">
        <v>131</v>
      </c>
      <c r="P37" s="4" t="s">
        <v>33</v>
      </c>
      <c r="Q37" s="4">
        <v>0</v>
      </c>
      <c r="R37" s="7">
        <v>44996</v>
      </c>
      <c r="S37" s="6">
        <v>45012</v>
      </c>
      <c r="T37" s="4" t="s">
        <v>34</v>
      </c>
      <c r="U37" s="4">
        <v>153</v>
      </c>
      <c r="V37" s="4">
        <v>0</v>
      </c>
      <c r="W37" s="4">
        <v>0</v>
      </c>
      <c r="X37" s="4" t="s">
        <v>161</v>
      </c>
      <c r="Y37" s="4" t="s">
        <v>35</v>
      </c>
    </row>
    <row r="38" s="4" customFormat="1" spans="1:25">
      <c r="A38" s="4" t="s">
        <v>158</v>
      </c>
      <c r="B38" s="4" t="s">
        <v>26</v>
      </c>
      <c r="C38" s="4" t="s">
        <v>78</v>
      </c>
      <c r="D38" s="4" t="s">
        <v>154</v>
      </c>
      <c r="E38" s="4" t="s">
        <v>159</v>
      </c>
      <c r="F38" s="6">
        <v>44996</v>
      </c>
      <c r="G38" s="6">
        <v>44997</v>
      </c>
      <c r="H38" s="4">
        <v>1</v>
      </c>
      <c r="I38" s="4">
        <v>1</v>
      </c>
      <c r="J38" s="4">
        <v>1</v>
      </c>
      <c r="K38" s="4" t="s">
        <v>30</v>
      </c>
      <c r="L38" s="4">
        <v>-153</v>
      </c>
      <c r="M38" s="4">
        <v>-153</v>
      </c>
      <c r="N38" s="4" t="s">
        <v>160</v>
      </c>
      <c r="O38" s="4" t="s">
        <v>131</v>
      </c>
      <c r="P38" s="4" t="s">
        <v>33</v>
      </c>
      <c r="Q38" s="4">
        <v>0</v>
      </c>
      <c r="R38" s="7">
        <v>44996</v>
      </c>
      <c r="S38" s="6">
        <v>45012</v>
      </c>
      <c r="T38" s="4" t="s">
        <v>34</v>
      </c>
      <c r="U38" s="4">
        <v>-153</v>
      </c>
      <c r="V38" s="4">
        <v>0</v>
      </c>
      <c r="W38" s="4">
        <v>0</v>
      </c>
      <c r="X38" s="4" t="s">
        <v>161</v>
      </c>
      <c r="Y38" s="4" t="s">
        <v>35</v>
      </c>
    </row>
    <row r="39" s="4" customFormat="1" spans="1:25">
      <c r="A39" s="4" t="s">
        <v>162</v>
      </c>
      <c r="B39" s="4" t="s">
        <v>26</v>
      </c>
      <c r="C39" s="4" t="s">
        <v>27</v>
      </c>
      <c r="D39" s="4" t="s">
        <v>75</v>
      </c>
      <c r="E39" s="4" t="s">
        <v>163</v>
      </c>
      <c r="F39" s="6">
        <v>44996</v>
      </c>
      <c r="G39" s="6">
        <v>44997</v>
      </c>
      <c r="H39" s="4">
        <v>2</v>
      </c>
      <c r="I39" s="4">
        <v>1</v>
      </c>
      <c r="J39" s="4">
        <v>2</v>
      </c>
      <c r="K39" s="4" t="s">
        <v>30</v>
      </c>
      <c r="L39" s="4">
        <v>728</v>
      </c>
      <c r="M39" s="4">
        <v>728</v>
      </c>
      <c r="N39" s="4" t="s">
        <v>164</v>
      </c>
      <c r="O39" s="4" t="s">
        <v>131</v>
      </c>
      <c r="P39" s="4" t="s">
        <v>33</v>
      </c>
      <c r="Q39" s="4">
        <v>0</v>
      </c>
      <c r="R39" s="7">
        <v>44996</v>
      </c>
      <c r="S39" s="6">
        <v>45012</v>
      </c>
      <c r="T39" s="4" t="s">
        <v>34</v>
      </c>
      <c r="U39" s="4">
        <v>728</v>
      </c>
      <c r="V39" s="4">
        <v>0</v>
      </c>
      <c r="W39" s="4">
        <v>0</v>
      </c>
      <c r="X39" s="4" t="s">
        <v>35</v>
      </c>
      <c r="Y39" s="4" t="s">
        <v>165</v>
      </c>
    </row>
    <row r="40" s="4" customFormat="1" spans="1:25">
      <c r="A40" s="4" t="s">
        <v>166</v>
      </c>
      <c r="B40" s="4" t="s">
        <v>26</v>
      </c>
      <c r="C40" s="4" t="s">
        <v>27</v>
      </c>
      <c r="D40" s="4" t="s">
        <v>75</v>
      </c>
      <c r="E40" s="4" t="s">
        <v>167</v>
      </c>
      <c r="F40" s="6">
        <v>44996</v>
      </c>
      <c r="G40" s="6">
        <v>44997</v>
      </c>
      <c r="H40" s="4">
        <v>1</v>
      </c>
      <c r="I40" s="4">
        <v>1</v>
      </c>
      <c r="J40" s="4">
        <v>1</v>
      </c>
      <c r="K40" s="4" t="s">
        <v>30</v>
      </c>
      <c r="L40" s="4">
        <v>364</v>
      </c>
      <c r="M40" s="4">
        <v>364</v>
      </c>
      <c r="N40" s="4" t="s">
        <v>168</v>
      </c>
      <c r="O40" s="4" t="s">
        <v>131</v>
      </c>
      <c r="P40" s="4" t="s">
        <v>33</v>
      </c>
      <c r="Q40" s="4">
        <v>0</v>
      </c>
      <c r="R40" s="7">
        <v>44996</v>
      </c>
      <c r="S40" s="6">
        <v>45012</v>
      </c>
      <c r="T40" s="4" t="s">
        <v>34</v>
      </c>
      <c r="U40" s="4">
        <v>364</v>
      </c>
      <c r="V40" s="4">
        <v>0</v>
      </c>
      <c r="W40" s="4">
        <v>0</v>
      </c>
      <c r="X40" s="4" t="s">
        <v>35</v>
      </c>
      <c r="Y4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workbookViewId="0">
      <selection activeCell="A44" sqref="A44:D4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169</v>
      </c>
    </row>
    <row r="2" s="4" customFormat="1" hidden="1" spans="1:10">
      <c r="A2" s="8" t="s">
        <v>170</v>
      </c>
      <c r="B2" s="6">
        <v>44993</v>
      </c>
      <c r="C2" s="6">
        <v>44995</v>
      </c>
      <c r="D2" s="4">
        <v>655.2</v>
      </c>
      <c r="E2" s="4">
        <v>655.2</v>
      </c>
      <c r="F2" s="9" t="s">
        <v>171</v>
      </c>
      <c r="G2" s="4">
        <f>D2-E2</f>
        <v>0</v>
      </c>
      <c r="H2" s="4" t="str">
        <f>$H$1&amp;F2</f>
        <v>，202302242302430068</v>
      </c>
      <c r="I2" s="4" t="e">
        <f>VLOOKUP(A2,HOP!A:U,21,0)</f>
        <v>#N/A</v>
      </c>
      <c r="J2" s="4">
        <v>2.24</v>
      </c>
    </row>
    <row r="3" s="4" customFormat="1" hidden="1" spans="1:10">
      <c r="A3" s="8" t="s">
        <v>172</v>
      </c>
      <c r="B3" s="6">
        <v>44993</v>
      </c>
      <c r="C3" s="6">
        <v>44995</v>
      </c>
      <c r="D3" s="4">
        <v>683.2</v>
      </c>
      <c r="E3" s="4">
        <v>683.2</v>
      </c>
      <c r="F3" s="9" t="s">
        <v>173</v>
      </c>
      <c r="G3" s="4">
        <f t="shared" ref="G3:G36" si="0">D3-E3</f>
        <v>0</v>
      </c>
      <c r="H3" s="4" t="str">
        <f t="shared" ref="H3:H36" si="1">$H$1&amp;F3</f>
        <v>，202302242304370069</v>
      </c>
      <c r="I3" s="4" t="e">
        <f>VLOOKUP(A3,HOP!A:U,21,0)</f>
        <v>#N/A</v>
      </c>
      <c r="J3" s="4">
        <v>2.24</v>
      </c>
    </row>
    <row r="4" s="4" customFormat="1" hidden="1" spans="1:10">
      <c r="A4" s="8" t="s">
        <v>174</v>
      </c>
      <c r="B4" s="6">
        <v>44994</v>
      </c>
      <c r="C4" s="6">
        <v>44995</v>
      </c>
      <c r="D4" s="4">
        <v>341.6</v>
      </c>
      <c r="E4" s="4">
        <v>341.6</v>
      </c>
      <c r="F4" s="9" t="s">
        <v>175</v>
      </c>
      <c r="G4" s="4">
        <f t="shared" si="0"/>
        <v>0</v>
      </c>
      <c r="H4" s="4" t="str">
        <f t="shared" si="1"/>
        <v>，202303011030290025</v>
      </c>
      <c r="I4" s="4" t="e">
        <f>VLOOKUP(A4,HOP!A:U,21,0)</f>
        <v>#N/A</v>
      </c>
      <c r="J4" s="4">
        <v>3.1</v>
      </c>
    </row>
    <row r="5" s="4" customFormat="1" hidden="1" spans="1:10">
      <c r="A5" s="8" t="s">
        <v>176</v>
      </c>
      <c r="B5" s="6">
        <v>44991</v>
      </c>
      <c r="C5" s="6">
        <v>44995</v>
      </c>
      <c r="D5" s="4">
        <v>1310.4</v>
      </c>
      <c r="E5" s="4">
        <v>1310.4</v>
      </c>
      <c r="F5" s="9" t="s">
        <v>177</v>
      </c>
      <c r="G5" s="4">
        <f t="shared" si="0"/>
        <v>0</v>
      </c>
      <c r="H5" s="4" t="str">
        <f t="shared" si="1"/>
        <v>，202303040036410075</v>
      </c>
      <c r="I5" s="4" t="e">
        <f>VLOOKUP(A5,HOP!A:U,21,0)</f>
        <v>#N/A</v>
      </c>
      <c r="J5" s="4">
        <v>3.4</v>
      </c>
    </row>
    <row r="6" s="4" customFormat="1" spans="1:9">
      <c r="A6" s="5">
        <v>999223036473358</v>
      </c>
      <c r="B6" s="6">
        <v>44994</v>
      </c>
      <c r="C6" s="6">
        <v>44995</v>
      </c>
      <c r="D6" s="4">
        <v>666.6</v>
      </c>
      <c r="E6" s="4" t="str">
        <f>VLOOKUP(A6,HOP!A:L,12,0)</f>
        <v>666.60</v>
      </c>
      <c r="F6" s="4" t="str">
        <f>VLOOKUP(A6,HOP!A:C,3,0)</f>
        <v>3096557</v>
      </c>
      <c r="G6" s="4">
        <f t="shared" si="0"/>
        <v>0</v>
      </c>
      <c r="H6" s="4" t="str">
        <f t="shared" si="1"/>
        <v>，3096557</v>
      </c>
      <c r="I6" s="4" t="str">
        <f>VLOOKUP(A6,HOP!A:U,21,0)</f>
        <v>直连</v>
      </c>
    </row>
    <row r="7" s="4" customFormat="1" hidden="1" spans="1:10">
      <c r="A7" s="8" t="s">
        <v>178</v>
      </c>
      <c r="B7" s="6">
        <v>44993</v>
      </c>
      <c r="C7" s="6">
        <v>44995</v>
      </c>
      <c r="D7" s="4">
        <v>1464</v>
      </c>
      <c r="E7" s="4">
        <v>1464</v>
      </c>
      <c r="F7" s="9" t="s">
        <v>179</v>
      </c>
      <c r="G7" s="4">
        <f t="shared" si="0"/>
        <v>0</v>
      </c>
      <c r="H7" s="4" t="str">
        <f t="shared" si="1"/>
        <v>，202303051945350069</v>
      </c>
      <c r="I7" s="4" t="e">
        <f>VLOOKUP(A7,HOP!A:U,21,0)</f>
        <v>#N/A</v>
      </c>
      <c r="J7" s="4">
        <v>3.5</v>
      </c>
    </row>
    <row r="8" s="4" customFormat="1" spans="1:9">
      <c r="A8" s="5">
        <v>999223038074840</v>
      </c>
      <c r="B8" s="6">
        <v>44994</v>
      </c>
      <c r="C8" s="6">
        <v>44995</v>
      </c>
      <c r="D8" s="4">
        <v>1377.64</v>
      </c>
      <c r="E8" s="4" t="str">
        <f>VLOOKUP(A8,HOP!A:L,12,0)</f>
        <v>1377.64</v>
      </c>
      <c r="F8" s="4" t="str">
        <f>VLOOKUP(A8,HOP!A:C,3,0)</f>
        <v>3097155</v>
      </c>
      <c r="G8" s="4">
        <f t="shared" si="0"/>
        <v>0</v>
      </c>
      <c r="H8" s="4" t="str">
        <f t="shared" si="1"/>
        <v>，3097155</v>
      </c>
      <c r="I8" s="4" t="str">
        <f>VLOOKUP(A8,HOP!A:U,21,0)</f>
        <v>直连</v>
      </c>
    </row>
    <row r="9" s="4" customFormat="1" spans="1:9">
      <c r="A9" s="5">
        <v>999223055533748</v>
      </c>
      <c r="B9" s="6">
        <v>44993</v>
      </c>
      <c r="C9" s="6">
        <v>44995</v>
      </c>
      <c r="D9" s="4">
        <v>1393.8</v>
      </c>
      <c r="E9" s="4" t="str">
        <f>VLOOKUP(A9,HOP!A:L,12,0)</f>
        <v>1393.80</v>
      </c>
      <c r="F9" s="4" t="str">
        <f>VLOOKUP(A9,HOP!A:C,3,0)</f>
        <v>3101836</v>
      </c>
      <c r="G9" s="4">
        <f t="shared" si="0"/>
        <v>0</v>
      </c>
      <c r="H9" s="4" t="str">
        <f t="shared" si="1"/>
        <v>，3101836</v>
      </c>
      <c r="I9" s="4" t="str">
        <f>VLOOKUP(A9,HOP!A:U,21,0)</f>
        <v>直连</v>
      </c>
    </row>
    <row r="10" s="4" customFormat="1" spans="1:9">
      <c r="A10" s="5">
        <v>999223069034584</v>
      </c>
      <c r="B10" s="6">
        <v>44994</v>
      </c>
      <c r="C10" s="6">
        <v>44995</v>
      </c>
      <c r="D10" s="4">
        <v>748.65</v>
      </c>
      <c r="E10" s="4" t="str">
        <f>VLOOKUP(A10,HOP!A:L,12,0)</f>
        <v>748.65</v>
      </c>
      <c r="F10" s="4" t="str">
        <f>VLOOKUP(A10,HOP!A:C,3,0)</f>
        <v>3105049</v>
      </c>
      <c r="G10" s="4">
        <f t="shared" si="0"/>
        <v>0</v>
      </c>
      <c r="H10" s="4" t="str">
        <f t="shared" si="1"/>
        <v>，3105049</v>
      </c>
      <c r="I10" s="4" t="str">
        <f>VLOOKUP(A10,HOP!A:U,21,0)</f>
        <v>直连</v>
      </c>
    </row>
    <row r="11" s="4" customFormat="1" hidden="1" spans="1:10">
      <c r="A11" s="8" t="s">
        <v>180</v>
      </c>
      <c r="B11" s="6">
        <v>44994</v>
      </c>
      <c r="C11" s="6">
        <v>44995</v>
      </c>
      <c r="D11" s="4">
        <v>355.6</v>
      </c>
      <c r="E11" s="4">
        <v>355.6</v>
      </c>
      <c r="F11" s="9" t="s">
        <v>181</v>
      </c>
      <c r="G11" s="4">
        <f t="shared" si="0"/>
        <v>0</v>
      </c>
      <c r="H11" s="4" t="str">
        <f t="shared" si="1"/>
        <v>，202303071717430069</v>
      </c>
      <c r="I11" s="4" t="e">
        <f>VLOOKUP(A11,HOP!A:U,21,0)</f>
        <v>#N/A</v>
      </c>
      <c r="J11" s="4">
        <v>3.7</v>
      </c>
    </row>
    <row r="12" s="4" customFormat="1" spans="1:9">
      <c r="A12" s="5">
        <v>999223094652423</v>
      </c>
      <c r="B12" s="6">
        <v>44994</v>
      </c>
      <c r="C12" s="6">
        <v>44995</v>
      </c>
      <c r="D12" s="4">
        <v>746.91</v>
      </c>
      <c r="E12" s="4" t="str">
        <f>VLOOKUP(A12,HOP!A:L,12,0)</f>
        <v>746.91</v>
      </c>
      <c r="F12" s="4" t="str">
        <f>VLOOKUP(A12,HOP!A:C,3,0)</f>
        <v>3112046</v>
      </c>
      <c r="G12" s="4">
        <f t="shared" si="0"/>
        <v>0</v>
      </c>
      <c r="H12" s="4" t="str">
        <f t="shared" si="1"/>
        <v>，3112046</v>
      </c>
      <c r="I12" s="4" t="str">
        <f>VLOOKUP(A12,HOP!A:U,21,0)</f>
        <v>直连</v>
      </c>
    </row>
    <row r="13" s="4" customFormat="1" hidden="1" spans="1:9">
      <c r="A13" s="5">
        <v>999223098895615</v>
      </c>
      <c r="B13" s="6">
        <v>44994</v>
      </c>
      <c r="C13" s="6">
        <v>44995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10">
      <c r="A14" s="8" t="s">
        <v>182</v>
      </c>
      <c r="B14" s="6">
        <v>44994</v>
      </c>
      <c r="C14" s="6">
        <v>44995</v>
      </c>
      <c r="D14" s="4">
        <v>646.4</v>
      </c>
      <c r="E14" s="4">
        <v>646.4</v>
      </c>
      <c r="F14" s="9" t="s">
        <v>183</v>
      </c>
      <c r="G14" s="4">
        <f t="shared" si="0"/>
        <v>0</v>
      </c>
      <c r="H14" s="4" t="str">
        <f t="shared" si="1"/>
        <v>，202303091500330020</v>
      </c>
      <c r="I14" s="4" t="e">
        <f>VLOOKUP(A14,HOP!A:U,21,0)</f>
        <v>#N/A</v>
      </c>
      <c r="J14" s="4">
        <v>3.9</v>
      </c>
    </row>
    <row r="15" s="4" customFormat="1" spans="1:9">
      <c r="A15" s="5">
        <v>999223102631359</v>
      </c>
      <c r="B15" s="6">
        <v>44994</v>
      </c>
      <c r="C15" s="6">
        <v>44995</v>
      </c>
      <c r="D15" s="4">
        <v>761.54</v>
      </c>
      <c r="E15" s="4" t="str">
        <f>VLOOKUP(A15,HOP!A:L,12,0)</f>
        <v>761.54</v>
      </c>
      <c r="F15" s="4" t="str">
        <f>VLOOKUP(A15,HOP!A:C,3,0)</f>
        <v>3113813</v>
      </c>
      <c r="G15" s="4">
        <f t="shared" si="0"/>
        <v>0</v>
      </c>
      <c r="H15" s="4" t="str">
        <f t="shared" si="1"/>
        <v>，3113813</v>
      </c>
      <c r="I15" s="4" t="str">
        <f>VLOOKUP(A15,HOP!A:U,21,0)</f>
        <v>直连</v>
      </c>
    </row>
    <row r="16" s="4" customFormat="1" spans="1:9">
      <c r="A16" s="5">
        <v>999223103231089</v>
      </c>
      <c r="B16" s="6">
        <v>44994</v>
      </c>
      <c r="C16" s="6">
        <v>44995</v>
      </c>
      <c r="D16" s="4">
        <v>591.86</v>
      </c>
      <c r="E16" s="4" t="str">
        <f>VLOOKUP(A16,HOP!A:L,12,0)</f>
        <v>591.86</v>
      </c>
      <c r="F16" s="4" t="str">
        <f>VLOOKUP(A16,HOP!A:C,3,0)</f>
        <v>3113981</v>
      </c>
      <c r="G16" s="4">
        <f t="shared" si="0"/>
        <v>0</v>
      </c>
      <c r="H16" s="4" t="str">
        <f t="shared" si="1"/>
        <v>，3113981</v>
      </c>
      <c r="I16" s="4" t="str">
        <f>VLOOKUP(A16,HOP!A:U,21,0)</f>
        <v>直连</v>
      </c>
    </row>
    <row r="17" s="4" customFormat="1" spans="1:9">
      <c r="A17" s="5">
        <v>999223105967446</v>
      </c>
      <c r="B17" s="6">
        <v>44994</v>
      </c>
      <c r="C17" s="6">
        <v>44995</v>
      </c>
      <c r="D17" s="4">
        <v>561</v>
      </c>
      <c r="E17" s="4" t="str">
        <f>VLOOKUP(A17,HOP!A:L,12,0)</f>
        <v>561.00</v>
      </c>
      <c r="F17" s="4" t="str">
        <f>VLOOKUP(A17,HOP!A:C,3,0)</f>
        <v>3114924</v>
      </c>
      <c r="G17" s="4">
        <f t="shared" si="0"/>
        <v>0</v>
      </c>
      <c r="H17" s="4" t="str">
        <f t="shared" si="1"/>
        <v>，3114924</v>
      </c>
      <c r="I17" s="4" t="str">
        <f>VLOOKUP(A17,HOP!A:U,21,0)</f>
        <v>直连</v>
      </c>
    </row>
    <row r="18" s="4" customFormat="1" spans="1:9">
      <c r="A18" s="5">
        <v>999222828183097</v>
      </c>
      <c r="B18" s="6">
        <v>44995</v>
      </c>
      <c r="C18" s="6">
        <v>44996</v>
      </c>
      <c r="D18" s="4">
        <v>2678.52</v>
      </c>
      <c r="E18" s="4" t="str">
        <f>VLOOKUP(A18,HOP!A:L,12,0)</f>
        <v>2678.52</v>
      </c>
      <c r="F18" s="4" t="str">
        <f>VLOOKUP(A18,HOP!A:C,3,0)</f>
        <v>3048373</v>
      </c>
      <c r="G18" s="4">
        <f t="shared" si="0"/>
        <v>0</v>
      </c>
      <c r="H18" s="4" t="str">
        <f t="shared" si="1"/>
        <v>，3048373</v>
      </c>
      <c r="I18" s="4" t="str">
        <f>VLOOKUP(A18,HOP!A:U,21,0)</f>
        <v>直连</v>
      </c>
    </row>
    <row r="19" s="4" customFormat="1" hidden="1" spans="1:10">
      <c r="A19" s="8" t="s">
        <v>184</v>
      </c>
      <c r="B19" s="6">
        <v>44995</v>
      </c>
      <c r="C19" s="6">
        <v>44996</v>
      </c>
      <c r="D19" s="4">
        <v>329</v>
      </c>
      <c r="E19" s="4">
        <v>329</v>
      </c>
      <c r="F19" s="9" t="s">
        <v>185</v>
      </c>
      <c r="G19" s="4">
        <f t="shared" si="0"/>
        <v>0</v>
      </c>
      <c r="H19" s="4" t="str">
        <f t="shared" si="1"/>
        <v>，202302272351410071</v>
      </c>
      <c r="I19" s="4" t="e">
        <f>VLOOKUP(A19,HOP!A:U,21,0)</f>
        <v>#N/A</v>
      </c>
      <c r="J19" s="4">
        <v>2.27</v>
      </c>
    </row>
    <row r="20" s="4" customFormat="1" hidden="1" spans="1:10">
      <c r="A20" s="8" t="s">
        <v>186</v>
      </c>
      <c r="B20" s="6">
        <v>44995</v>
      </c>
      <c r="C20" s="6">
        <v>44996</v>
      </c>
      <c r="D20" s="4">
        <v>341.6</v>
      </c>
      <c r="E20" s="4">
        <v>341.6</v>
      </c>
      <c r="F20" s="9" t="s">
        <v>187</v>
      </c>
      <c r="G20" s="4">
        <f t="shared" si="0"/>
        <v>0</v>
      </c>
      <c r="H20" s="4" t="str">
        <f t="shared" si="1"/>
        <v>，202303031702480021</v>
      </c>
      <c r="I20" s="4" t="e">
        <f>VLOOKUP(A20,HOP!A:U,21,0)</f>
        <v>#N/A</v>
      </c>
      <c r="J20" s="4">
        <v>3.3</v>
      </c>
    </row>
    <row r="21" s="4" customFormat="1" spans="1:9">
      <c r="A21" s="5">
        <v>999223054830114</v>
      </c>
      <c r="B21" s="6">
        <v>44993</v>
      </c>
      <c r="C21" s="6">
        <v>44996</v>
      </c>
      <c r="D21" s="4">
        <v>3036.06</v>
      </c>
      <c r="E21" s="4" t="str">
        <f>VLOOKUP(A21,HOP!A:L,12,0)</f>
        <v>3036.06</v>
      </c>
      <c r="F21" s="4" t="str">
        <f>VLOOKUP(A21,HOP!A:C,3,0)</f>
        <v>3101531</v>
      </c>
      <c r="G21" s="4">
        <f t="shared" si="0"/>
        <v>0</v>
      </c>
      <c r="H21" s="4" t="str">
        <f t="shared" si="1"/>
        <v>，3101531</v>
      </c>
      <c r="I21" s="4" t="str">
        <f>VLOOKUP(A21,HOP!A:U,21,0)</f>
        <v>直连</v>
      </c>
    </row>
    <row r="22" s="4" customFormat="1" spans="1:9">
      <c r="A22" s="5">
        <v>999223062658694</v>
      </c>
      <c r="B22" s="6">
        <v>44995</v>
      </c>
      <c r="C22" s="6">
        <v>44996</v>
      </c>
      <c r="D22" s="4">
        <v>661.55</v>
      </c>
      <c r="E22" s="4" t="str">
        <f>VLOOKUP(A22,HOP!A:L,12,0)</f>
        <v>661.55</v>
      </c>
      <c r="F22" s="4" t="str">
        <f>VLOOKUP(A22,HOP!A:C,3,0)</f>
        <v>3103414</v>
      </c>
      <c r="G22" s="4">
        <f t="shared" si="0"/>
        <v>0</v>
      </c>
      <c r="H22" s="4" t="str">
        <f t="shared" si="1"/>
        <v>，3103414</v>
      </c>
      <c r="I22" s="4" t="str">
        <f>VLOOKUP(A22,HOP!A:U,21,0)</f>
        <v>直连</v>
      </c>
    </row>
    <row r="23" s="4" customFormat="1" hidden="1" spans="1:9">
      <c r="A23" s="5">
        <v>999223074376847</v>
      </c>
      <c r="B23" s="6">
        <v>44995</v>
      </c>
      <c r="C23" s="6">
        <v>44996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999223086606169</v>
      </c>
      <c r="B24" s="6">
        <v>44995</v>
      </c>
      <c r="C24" s="6">
        <v>44996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10">
      <c r="A25" s="8" t="s">
        <v>188</v>
      </c>
      <c r="B25" s="6">
        <v>44995</v>
      </c>
      <c r="C25" s="6">
        <v>44996</v>
      </c>
      <c r="D25" s="4">
        <v>360</v>
      </c>
      <c r="E25" s="4">
        <v>360</v>
      </c>
      <c r="F25" s="9" t="s">
        <v>189</v>
      </c>
      <c r="G25" s="4">
        <f t="shared" si="0"/>
        <v>0</v>
      </c>
      <c r="H25" s="4" t="str">
        <f t="shared" si="1"/>
        <v>，202303092217150071</v>
      </c>
      <c r="I25" s="4" t="e">
        <f>VLOOKUP(A25,HOP!A:U,21,0)</f>
        <v>#N/A</v>
      </c>
      <c r="J25" s="4">
        <v>3.9</v>
      </c>
    </row>
    <row r="26" s="4" customFormat="1" hidden="1" spans="1:10">
      <c r="A26" s="8" t="s">
        <v>190</v>
      </c>
      <c r="B26" s="6">
        <v>44996</v>
      </c>
      <c r="C26" s="6">
        <v>44997</v>
      </c>
      <c r="D26" s="4">
        <v>329</v>
      </c>
      <c r="E26" s="4">
        <v>329</v>
      </c>
      <c r="F26" s="9" t="s">
        <v>191</v>
      </c>
      <c r="G26" s="4">
        <f t="shared" si="0"/>
        <v>0</v>
      </c>
      <c r="H26" s="4" t="str">
        <f t="shared" si="1"/>
        <v>，202303031625420021</v>
      </c>
      <c r="I26" s="4" t="e">
        <f>VLOOKUP(A26,HOP!A:U,21,0)</f>
        <v>#N/A</v>
      </c>
      <c r="J26" s="4">
        <v>3.3</v>
      </c>
    </row>
    <row r="27" s="4" customFormat="1" spans="1:9">
      <c r="A27" s="5">
        <v>23000335246</v>
      </c>
      <c r="B27" s="6">
        <v>44990</v>
      </c>
      <c r="C27" s="6">
        <v>44997</v>
      </c>
      <c r="D27" s="4">
        <v>3719.83</v>
      </c>
      <c r="E27" s="4" t="str">
        <f>VLOOKUP(A27,HOP!A:L,12,0)</f>
        <v>3719.83</v>
      </c>
      <c r="F27" s="4" t="str">
        <f>VLOOKUP(A27,HOP!A:C,3,0)</f>
        <v>3087646</v>
      </c>
      <c r="G27" s="4">
        <f t="shared" si="0"/>
        <v>0</v>
      </c>
      <c r="H27" s="4" t="str">
        <f t="shared" si="1"/>
        <v>，3087646</v>
      </c>
      <c r="I27" s="4" t="str">
        <f>VLOOKUP(A27,HOP!A:U,21,0)</f>
        <v>直连</v>
      </c>
    </row>
    <row r="28" s="4" customFormat="1" hidden="1" spans="1:10">
      <c r="A28" s="8" t="s">
        <v>192</v>
      </c>
      <c r="B28" s="6">
        <v>44996</v>
      </c>
      <c r="C28" s="6">
        <v>44997</v>
      </c>
      <c r="D28" s="4">
        <v>322</v>
      </c>
      <c r="E28" s="4">
        <v>322</v>
      </c>
      <c r="F28" s="9" t="s">
        <v>193</v>
      </c>
      <c r="G28" s="4">
        <f t="shared" si="0"/>
        <v>0</v>
      </c>
      <c r="H28" s="4" t="str">
        <f t="shared" si="1"/>
        <v>，202303061930590020</v>
      </c>
      <c r="I28" s="4" t="e">
        <f>VLOOKUP(A28,HOP!A:U,21,0)</f>
        <v>#N/A</v>
      </c>
      <c r="J28" s="4">
        <v>3.6</v>
      </c>
    </row>
    <row r="29" s="4" customFormat="1" spans="1:9">
      <c r="A29" s="5">
        <v>999223074236241</v>
      </c>
      <c r="B29" s="6">
        <v>44996</v>
      </c>
      <c r="C29" s="6">
        <v>44997</v>
      </c>
      <c r="D29" s="4">
        <v>711.04</v>
      </c>
      <c r="E29" s="4" t="str">
        <f>VLOOKUP(A29,HOP!A:L,12,0)</f>
        <v>711.04</v>
      </c>
      <c r="F29" s="4" t="str">
        <f>VLOOKUP(A29,HOP!A:C,3,0)</f>
        <v>3106987</v>
      </c>
      <c r="G29" s="4">
        <f t="shared" si="0"/>
        <v>0</v>
      </c>
      <c r="H29" s="4" t="str">
        <f t="shared" si="1"/>
        <v>，3106987</v>
      </c>
      <c r="I29" s="4" t="str">
        <f>VLOOKUP(A29,HOP!A:U,21,0)</f>
        <v>直连</v>
      </c>
    </row>
    <row r="30" s="4" customFormat="1" spans="1:9">
      <c r="A30" s="5">
        <v>999223081996457</v>
      </c>
      <c r="B30" s="6">
        <v>44995</v>
      </c>
      <c r="C30" s="6">
        <v>44997</v>
      </c>
      <c r="D30" s="4">
        <v>926.17</v>
      </c>
      <c r="E30" s="4" t="str">
        <f>VLOOKUP(A30,HOP!A:L,12,0)</f>
        <v>926.17</v>
      </c>
      <c r="F30" s="4" t="str">
        <f>VLOOKUP(A30,HOP!A:C,3,0)</f>
        <v>3108397</v>
      </c>
      <c r="G30" s="4">
        <f t="shared" si="0"/>
        <v>0</v>
      </c>
      <c r="H30" s="4" t="str">
        <f t="shared" si="1"/>
        <v>，3108397</v>
      </c>
      <c r="I30" s="4" t="str">
        <f>VLOOKUP(A30,HOP!A:U,21,0)</f>
        <v>直连</v>
      </c>
    </row>
    <row r="31" s="4" customFormat="1" spans="1:9">
      <c r="A31" s="5">
        <v>999223083391718</v>
      </c>
      <c r="B31" s="6">
        <v>44996</v>
      </c>
      <c r="C31" s="6">
        <v>44997</v>
      </c>
      <c r="D31" s="4">
        <v>419.15</v>
      </c>
      <c r="E31" s="4" t="str">
        <f>VLOOKUP(A31,HOP!A:L,12,0)</f>
        <v>419.15</v>
      </c>
      <c r="F31" s="4" t="str">
        <f>VLOOKUP(A31,HOP!A:C,3,0)</f>
        <v>3108791</v>
      </c>
      <c r="G31" s="4">
        <f t="shared" si="0"/>
        <v>0</v>
      </c>
      <c r="H31" s="4" t="str">
        <f t="shared" si="1"/>
        <v>，3108791</v>
      </c>
      <c r="I31" s="4" t="str">
        <f>VLOOKUP(A31,HOP!A:U,21,0)</f>
        <v>直连</v>
      </c>
    </row>
    <row r="32" s="4" customFormat="1" spans="1:9">
      <c r="A32" s="5">
        <v>999223085095248</v>
      </c>
      <c r="B32" s="6">
        <v>44996</v>
      </c>
      <c r="C32" s="6">
        <v>44997</v>
      </c>
      <c r="D32" s="4">
        <v>713.06</v>
      </c>
      <c r="E32" s="4" t="str">
        <f>VLOOKUP(A32,HOP!A:L,12,0)</f>
        <v>713.06</v>
      </c>
      <c r="F32" s="4" t="str">
        <f>VLOOKUP(A32,HOP!A:C,3,0)</f>
        <v>3109265</v>
      </c>
      <c r="G32" s="4">
        <f t="shared" si="0"/>
        <v>0</v>
      </c>
      <c r="H32" s="4" t="str">
        <f t="shared" si="1"/>
        <v>，3109265</v>
      </c>
      <c r="I32" s="4" t="str">
        <f>VLOOKUP(A32,HOP!A:U,21,0)</f>
        <v>直连</v>
      </c>
    </row>
    <row r="33" s="4" customFormat="1" hidden="1" spans="1:9">
      <c r="A33" s="5">
        <v>999223119427950</v>
      </c>
      <c r="B33" s="6">
        <v>44995</v>
      </c>
      <c r="C33" s="6">
        <v>44997</v>
      </c>
      <c r="D33" s="4">
        <v>326.4</v>
      </c>
      <c r="E33" s="4" t="str">
        <f>VLOOKUP(A33,HOP!A:L,12,0)</f>
        <v>326.40</v>
      </c>
      <c r="F33" s="4" t="str">
        <f>VLOOKUP(A33,HOP!A:C,3,0)</f>
        <v>3117970</v>
      </c>
      <c r="G33" s="4">
        <f t="shared" si="0"/>
        <v>0</v>
      </c>
      <c r="H33" s="4" t="str">
        <f t="shared" si="1"/>
        <v>，3117970</v>
      </c>
      <c r="I33" s="4" t="str">
        <f>VLOOKUP(A33,HOP!A:U,21,0)</f>
        <v>直采</v>
      </c>
    </row>
    <row r="34" s="4" customFormat="1" hidden="1" spans="1:9">
      <c r="A34" s="5">
        <v>999223129554991</v>
      </c>
      <c r="B34" s="6">
        <v>44996</v>
      </c>
      <c r="C34" s="6">
        <v>44997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10">
      <c r="A35" s="8" t="s">
        <v>194</v>
      </c>
      <c r="B35" s="6">
        <v>44996</v>
      </c>
      <c r="C35" s="6">
        <v>44997</v>
      </c>
      <c r="D35" s="4">
        <v>728</v>
      </c>
      <c r="E35" s="4">
        <v>728</v>
      </c>
      <c r="F35" s="9" t="s">
        <v>195</v>
      </c>
      <c r="G35" s="4">
        <f t="shared" si="0"/>
        <v>0</v>
      </c>
      <c r="H35" s="4" t="str">
        <f t="shared" si="1"/>
        <v>，202303111531510069</v>
      </c>
      <c r="I35" s="4" t="e">
        <f>VLOOKUP(A35,HOP!A:U,21,0)</f>
        <v>#N/A</v>
      </c>
      <c r="J35" s="4">
        <v>3.11</v>
      </c>
    </row>
    <row r="36" s="4" customFormat="1" hidden="1" spans="1:10">
      <c r="A36" s="8" t="s">
        <v>196</v>
      </c>
      <c r="B36" s="6">
        <v>44996</v>
      </c>
      <c r="C36" s="6">
        <v>44997</v>
      </c>
      <c r="D36" s="4">
        <v>364</v>
      </c>
      <c r="E36" s="4">
        <v>364</v>
      </c>
      <c r="F36" s="9" t="s">
        <v>197</v>
      </c>
      <c r="G36" s="4">
        <f t="shared" si="0"/>
        <v>0</v>
      </c>
      <c r="H36" s="4" t="str">
        <f t="shared" si="1"/>
        <v>，202303111535440025</v>
      </c>
      <c r="I36" s="4" t="e">
        <f>VLOOKUP(A36,HOP!A:U,21,0)</f>
        <v>#N/A</v>
      </c>
      <c r="J36" s="4">
        <v>3.11</v>
      </c>
    </row>
    <row r="38" spans="4:4">
      <c r="D38" s="4">
        <f>SUM(D2:D37)</f>
        <v>28269.78</v>
      </c>
    </row>
    <row r="44" spans="1:4">
      <c r="A44" s="4" t="s">
        <v>198</v>
      </c>
      <c r="C44" s="4">
        <v>326.4</v>
      </c>
      <c r="D44" s="4">
        <v>372.98</v>
      </c>
    </row>
    <row r="45" spans="1:4">
      <c r="A45" s="4" t="s">
        <v>199</v>
      </c>
      <c r="C45" s="4">
        <v>19713.38</v>
      </c>
      <c r="D45" s="4">
        <v>22526.47</v>
      </c>
    </row>
    <row r="46" spans="1:4">
      <c r="A46" s="4" t="s">
        <v>200</v>
      </c>
      <c r="C46" s="4">
        <v>8230</v>
      </c>
      <c r="D46" s="4">
        <v>9404.42</v>
      </c>
    </row>
    <row r="47" spans="1:4">
      <c r="A47" s="4" t="s">
        <v>201</v>
      </c>
      <c r="C47" s="4">
        <f>SUBTOTAL(9,C44:C46)</f>
        <v>28269.78</v>
      </c>
      <c r="D47" s="4">
        <f>SUBTOTAL(9,D44:D46)</f>
        <v>32303.87</v>
      </c>
    </row>
    <row r="48" spans="1:1">
      <c r="A48" s="4" t="s">
        <v>202</v>
      </c>
    </row>
  </sheetData>
  <autoFilter ref="A1:XFD38">
    <filterColumn colId="3">
      <filters blank="1">
        <filter val="746.91"/>
        <filter val="3719.83"/>
        <filter val="761.54"/>
        <filter val="419.15"/>
        <filter val="661.55"/>
        <filter val="3036.06"/>
        <filter val="926.17"/>
        <filter val="360"/>
        <filter val="561"/>
        <filter val="322"/>
        <filter val="655.2"/>
        <filter val="683.2"/>
        <filter val="364"/>
        <filter val="1464"/>
        <filter val="326.4"/>
        <filter val="646.4"/>
        <filter val="1310.4"/>
        <filter val="748.65"/>
        <filter val="341.6"/>
        <filter val="355.6"/>
        <filter val="666.6"/>
        <filter val="728"/>
        <filter val="1393.8"/>
        <filter val="329"/>
        <filter val="1377.64"/>
        <filter val="2678.52"/>
        <filter val="711.04"/>
        <filter val="591.86"/>
        <filter val="713.06"/>
        <filter val="28269.7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203</v>
      </c>
      <c r="B1" s="2" t="s">
        <v>204</v>
      </c>
      <c r="C1" s="2" t="s">
        <v>205</v>
      </c>
      <c r="D1" s="2" t="s">
        <v>206</v>
      </c>
      <c r="E1" s="2" t="s">
        <v>13</v>
      </c>
      <c r="F1" s="2" t="s">
        <v>5</v>
      </c>
      <c r="G1" s="2" t="s">
        <v>6</v>
      </c>
      <c r="H1" s="2" t="s">
        <v>207</v>
      </c>
      <c r="I1" s="2" t="s">
        <v>208</v>
      </c>
      <c r="J1" s="2" t="s">
        <v>209</v>
      </c>
      <c r="K1" s="2" t="s">
        <v>210</v>
      </c>
      <c r="L1" s="2" t="s">
        <v>211</v>
      </c>
      <c r="M1" s="2" t="s">
        <v>212</v>
      </c>
      <c r="N1" s="2" t="s">
        <v>213</v>
      </c>
      <c r="O1" s="2" t="s">
        <v>214</v>
      </c>
      <c r="P1" s="2" t="s">
        <v>215</v>
      </c>
      <c r="Q1" s="2" t="s">
        <v>216</v>
      </c>
      <c r="R1" s="2" t="s">
        <v>217</v>
      </c>
      <c r="S1" s="2" t="s">
        <v>218</v>
      </c>
      <c r="T1" s="2" t="s">
        <v>219</v>
      </c>
      <c r="U1" s="2" t="s">
        <v>220</v>
      </c>
      <c r="V1" s="2" t="s">
        <v>221</v>
      </c>
    </row>
    <row r="2" s="1" customFormat="1" spans="1:22">
      <c r="A2" s="3">
        <v>999223119427950</v>
      </c>
      <c r="B2" s="1" t="s">
        <v>222</v>
      </c>
      <c r="C2" s="1" t="s">
        <v>223</v>
      </c>
      <c r="D2" s="1" t="s">
        <v>224</v>
      </c>
      <c r="E2" s="1" t="s">
        <v>156</v>
      </c>
      <c r="F2" s="1" t="s">
        <v>222</v>
      </c>
      <c r="G2" s="1" t="s">
        <v>225</v>
      </c>
      <c r="H2" s="1" t="s">
        <v>226</v>
      </c>
      <c r="I2" s="1" t="s">
        <v>227</v>
      </c>
      <c r="J2" s="1" t="s">
        <v>228</v>
      </c>
      <c r="K2" s="1" t="s">
        <v>227</v>
      </c>
      <c r="L2" s="1" t="s">
        <v>227</v>
      </c>
      <c r="M2" s="1" t="s">
        <v>229</v>
      </c>
      <c r="N2" s="1" t="s">
        <v>229</v>
      </c>
      <c r="O2" s="1" t="s">
        <v>230</v>
      </c>
      <c r="P2" s="1" t="s">
        <v>231</v>
      </c>
      <c r="Q2" s="1" t="s">
        <v>232</v>
      </c>
      <c r="R2" s="1" t="s">
        <v>233</v>
      </c>
      <c r="S2" s="1" t="s">
        <v>234</v>
      </c>
      <c r="T2" s="1" t="s">
        <v>235</v>
      </c>
      <c r="U2" s="1" t="s">
        <v>236</v>
      </c>
      <c r="V2" s="1" t="s">
        <v>237</v>
      </c>
    </row>
    <row r="3" s="1" customFormat="1" spans="1:22">
      <c r="A3" s="3">
        <v>999223105967446</v>
      </c>
      <c r="B3" s="1" t="s">
        <v>238</v>
      </c>
      <c r="C3" s="1" t="s">
        <v>239</v>
      </c>
      <c r="D3" s="1" t="s">
        <v>240</v>
      </c>
      <c r="E3" s="1" t="s">
        <v>241</v>
      </c>
      <c r="F3" s="1" t="s">
        <v>238</v>
      </c>
      <c r="G3" s="1" t="s">
        <v>222</v>
      </c>
      <c r="H3" s="1" t="s">
        <v>226</v>
      </c>
      <c r="I3" s="1" t="s">
        <v>242</v>
      </c>
      <c r="J3" s="1" t="s">
        <v>228</v>
      </c>
      <c r="K3" s="1" t="s">
        <v>242</v>
      </c>
      <c r="L3" s="1" t="s">
        <v>242</v>
      </c>
      <c r="M3" s="1" t="s">
        <v>229</v>
      </c>
      <c r="N3" s="1" t="s">
        <v>229</v>
      </c>
      <c r="O3" s="1" t="s">
        <v>230</v>
      </c>
      <c r="P3" s="1" t="s">
        <v>231</v>
      </c>
      <c r="Q3" s="1" t="s">
        <v>232</v>
      </c>
      <c r="R3" s="1" t="s">
        <v>243</v>
      </c>
      <c r="S3" s="1" t="s">
        <v>234</v>
      </c>
      <c r="T3" s="1" t="s">
        <v>235</v>
      </c>
      <c r="U3" s="1" t="s">
        <v>244</v>
      </c>
      <c r="V3" s="1" t="s">
        <v>237</v>
      </c>
    </row>
    <row r="4" s="1" customFormat="1" spans="1:22">
      <c r="A4" s="3">
        <v>999223103231089</v>
      </c>
      <c r="B4" s="1" t="s">
        <v>238</v>
      </c>
      <c r="C4" s="1" t="s">
        <v>245</v>
      </c>
      <c r="D4" s="1" t="s">
        <v>246</v>
      </c>
      <c r="E4" s="1" t="s">
        <v>247</v>
      </c>
      <c r="F4" s="1" t="s">
        <v>238</v>
      </c>
      <c r="G4" s="1" t="s">
        <v>222</v>
      </c>
      <c r="H4" s="1" t="s">
        <v>226</v>
      </c>
      <c r="I4" s="1" t="s">
        <v>248</v>
      </c>
      <c r="J4" s="1" t="s">
        <v>228</v>
      </c>
      <c r="K4" s="1" t="s">
        <v>248</v>
      </c>
      <c r="L4" s="1" t="s">
        <v>248</v>
      </c>
      <c r="M4" s="1" t="s">
        <v>229</v>
      </c>
      <c r="N4" s="1" t="s">
        <v>229</v>
      </c>
      <c r="O4" s="1" t="s">
        <v>230</v>
      </c>
      <c r="P4" s="1" t="s">
        <v>231</v>
      </c>
      <c r="Q4" s="1" t="s">
        <v>232</v>
      </c>
      <c r="R4" s="1" t="s">
        <v>249</v>
      </c>
      <c r="S4" s="1" t="s">
        <v>234</v>
      </c>
      <c r="T4" s="1" t="s">
        <v>235</v>
      </c>
      <c r="U4" s="1" t="s">
        <v>244</v>
      </c>
      <c r="V4" s="1" t="s">
        <v>237</v>
      </c>
    </row>
    <row r="5" s="1" customFormat="1" spans="1:22">
      <c r="A5" s="3">
        <v>999223102631359</v>
      </c>
      <c r="B5" s="1" t="s">
        <v>238</v>
      </c>
      <c r="C5" s="1" t="s">
        <v>250</v>
      </c>
      <c r="D5" s="1" t="s">
        <v>251</v>
      </c>
      <c r="E5" s="1" t="s">
        <v>84</v>
      </c>
      <c r="F5" s="1" t="s">
        <v>238</v>
      </c>
      <c r="G5" s="1" t="s">
        <v>222</v>
      </c>
      <c r="H5" s="1" t="s">
        <v>226</v>
      </c>
      <c r="I5" s="1" t="s">
        <v>252</v>
      </c>
      <c r="J5" s="1" t="s">
        <v>228</v>
      </c>
      <c r="K5" s="1" t="s">
        <v>252</v>
      </c>
      <c r="L5" s="1" t="s">
        <v>252</v>
      </c>
      <c r="M5" s="1" t="s">
        <v>229</v>
      </c>
      <c r="N5" s="1" t="s">
        <v>229</v>
      </c>
      <c r="O5" s="1" t="s">
        <v>230</v>
      </c>
      <c r="P5" s="1" t="s">
        <v>231</v>
      </c>
      <c r="Q5" s="1" t="s">
        <v>232</v>
      </c>
      <c r="R5" s="1" t="s">
        <v>253</v>
      </c>
      <c r="S5" s="1" t="s">
        <v>234</v>
      </c>
      <c r="T5" s="1" t="s">
        <v>235</v>
      </c>
      <c r="U5" s="1" t="s">
        <v>244</v>
      </c>
      <c r="V5" s="1" t="s">
        <v>237</v>
      </c>
    </row>
    <row r="6" s="1" customFormat="1" spans="1:22">
      <c r="A6" s="3">
        <v>999223094652423</v>
      </c>
      <c r="B6" s="1" t="s">
        <v>238</v>
      </c>
      <c r="C6" s="1" t="s">
        <v>254</v>
      </c>
      <c r="D6" s="1" t="s">
        <v>255</v>
      </c>
      <c r="E6" s="1" t="s">
        <v>256</v>
      </c>
      <c r="F6" s="1" t="s">
        <v>238</v>
      </c>
      <c r="G6" s="1" t="s">
        <v>222</v>
      </c>
      <c r="H6" s="1" t="s">
        <v>226</v>
      </c>
      <c r="I6" s="1" t="s">
        <v>257</v>
      </c>
      <c r="J6" s="1" t="s">
        <v>228</v>
      </c>
      <c r="K6" s="1" t="s">
        <v>257</v>
      </c>
      <c r="L6" s="1" t="s">
        <v>257</v>
      </c>
      <c r="M6" s="1" t="s">
        <v>229</v>
      </c>
      <c r="N6" s="1" t="s">
        <v>229</v>
      </c>
      <c r="O6" s="1" t="s">
        <v>230</v>
      </c>
      <c r="P6" s="1" t="s">
        <v>231</v>
      </c>
      <c r="Q6" s="1" t="s">
        <v>232</v>
      </c>
      <c r="R6" s="1" t="s">
        <v>258</v>
      </c>
      <c r="S6" s="1" t="s">
        <v>234</v>
      </c>
      <c r="T6" s="1" t="s">
        <v>235</v>
      </c>
      <c r="U6" s="1" t="s">
        <v>244</v>
      </c>
      <c r="V6" s="1" t="s">
        <v>237</v>
      </c>
    </row>
    <row r="7" s="1" customFormat="1" spans="1:22">
      <c r="A7" s="3">
        <v>999223085095248</v>
      </c>
      <c r="B7" s="1" t="s">
        <v>259</v>
      </c>
      <c r="C7" s="1" t="s">
        <v>260</v>
      </c>
      <c r="D7" s="1" t="s">
        <v>261</v>
      </c>
      <c r="E7" s="1" t="s">
        <v>151</v>
      </c>
      <c r="F7" s="1" t="s">
        <v>262</v>
      </c>
      <c r="G7" s="1" t="s">
        <v>225</v>
      </c>
      <c r="H7" s="1" t="s">
        <v>226</v>
      </c>
      <c r="I7" s="1" t="s">
        <v>263</v>
      </c>
      <c r="J7" s="1" t="s">
        <v>228</v>
      </c>
      <c r="K7" s="1" t="s">
        <v>263</v>
      </c>
      <c r="L7" s="1" t="s">
        <v>263</v>
      </c>
      <c r="M7" s="1" t="s">
        <v>229</v>
      </c>
      <c r="N7" s="1" t="s">
        <v>229</v>
      </c>
      <c r="O7" s="1" t="s">
        <v>230</v>
      </c>
      <c r="P7" s="1" t="s">
        <v>231</v>
      </c>
      <c r="Q7" s="1" t="s">
        <v>232</v>
      </c>
      <c r="R7" s="1" t="s">
        <v>264</v>
      </c>
      <c r="S7" s="1" t="s">
        <v>234</v>
      </c>
      <c r="T7" s="1" t="s">
        <v>235</v>
      </c>
      <c r="U7" s="1" t="s">
        <v>244</v>
      </c>
      <c r="V7" s="1" t="s">
        <v>237</v>
      </c>
    </row>
    <row r="8" s="1" customFormat="1" spans="1:22">
      <c r="A8" s="3">
        <v>999223083391718</v>
      </c>
      <c r="B8" s="1" t="s">
        <v>259</v>
      </c>
      <c r="C8" s="1" t="s">
        <v>265</v>
      </c>
      <c r="D8" s="1" t="s">
        <v>266</v>
      </c>
      <c r="E8" s="1" t="s">
        <v>148</v>
      </c>
      <c r="F8" s="1" t="s">
        <v>262</v>
      </c>
      <c r="G8" s="1" t="s">
        <v>225</v>
      </c>
      <c r="H8" s="1" t="s">
        <v>226</v>
      </c>
      <c r="I8" s="1" t="s">
        <v>267</v>
      </c>
      <c r="J8" s="1" t="s">
        <v>228</v>
      </c>
      <c r="K8" s="1" t="s">
        <v>267</v>
      </c>
      <c r="L8" s="1" t="s">
        <v>267</v>
      </c>
      <c r="M8" s="1" t="s">
        <v>229</v>
      </c>
      <c r="N8" s="1" t="s">
        <v>229</v>
      </c>
      <c r="O8" s="1" t="s">
        <v>230</v>
      </c>
      <c r="P8" s="1" t="s">
        <v>231</v>
      </c>
      <c r="Q8" s="1" t="s">
        <v>232</v>
      </c>
      <c r="R8" s="1" t="s">
        <v>268</v>
      </c>
      <c r="S8" s="1" t="s">
        <v>234</v>
      </c>
      <c r="T8" s="1" t="s">
        <v>235</v>
      </c>
      <c r="U8" s="1" t="s">
        <v>244</v>
      </c>
      <c r="V8" s="1" t="s">
        <v>237</v>
      </c>
    </row>
    <row r="9" s="1" customFormat="1" spans="1:22">
      <c r="A9" s="3">
        <v>999223081996457</v>
      </c>
      <c r="B9" s="1" t="s">
        <v>259</v>
      </c>
      <c r="C9" s="1" t="s">
        <v>269</v>
      </c>
      <c r="D9" s="1" t="s">
        <v>266</v>
      </c>
      <c r="E9" s="1" t="s">
        <v>145</v>
      </c>
      <c r="F9" s="1" t="s">
        <v>222</v>
      </c>
      <c r="G9" s="1" t="s">
        <v>225</v>
      </c>
      <c r="H9" s="1" t="s">
        <v>226</v>
      </c>
      <c r="I9" s="1" t="s">
        <v>270</v>
      </c>
      <c r="J9" s="1" t="s">
        <v>228</v>
      </c>
      <c r="K9" s="1" t="s">
        <v>270</v>
      </c>
      <c r="L9" s="1" t="s">
        <v>270</v>
      </c>
      <c r="M9" s="1" t="s">
        <v>229</v>
      </c>
      <c r="N9" s="1" t="s">
        <v>229</v>
      </c>
      <c r="O9" s="1" t="s">
        <v>230</v>
      </c>
      <c r="P9" s="1" t="s">
        <v>231</v>
      </c>
      <c r="Q9" s="1" t="s">
        <v>232</v>
      </c>
      <c r="R9" s="1" t="s">
        <v>271</v>
      </c>
      <c r="S9" s="1" t="s">
        <v>234</v>
      </c>
      <c r="T9" s="1" t="s">
        <v>235</v>
      </c>
      <c r="U9" s="1" t="s">
        <v>244</v>
      </c>
      <c r="V9" s="1" t="s">
        <v>237</v>
      </c>
    </row>
    <row r="10" s="1" customFormat="1" spans="1:22">
      <c r="A10" s="3">
        <v>999223074236241</v>
      </c>
      <c r="B10" s="1" t="s">
        <v>272</v>
      </c>
      <c r="C10" s="1" t="s">
        <v>273</v>
      </c>
      <c r="D10" s="1" t="s">
        <v>261</v>
      </c>
      <c r="E10" s="1" t="s">
        <v>142</v>
      </c>
      <c r="F10" s="1" t="s">
        <v>262</v>
      </c>
      <c r="G10" s="1" t="s">
        <v>225</v>
      </c>
      <c r="H10" s="1" t="s">
        <v>226</v>
      </c>
      <c r="I10" s="1" t="s">
        <v>274</v>
      </c>
      <c r="J10" s="1" t="s">
        <v>228</v>
      </c>
      <c r="K10" s="1" t="s">
        <v>274</v>
      </c>
      <c r="L10" s="1" t="s">
        <v>274</v>
      </c>
      <c r="M10" s="1" t="s">
        <v>229</v>
      </c>
      <c r="N10" s="1" t="s">
        <v>229</v>
      </c>
      <c r="O10" s="1" t="s">
        <v>230</v>
      </c>
      <c r="P10" s="1" t="s">
        <v>231</v>
      </c>
      <c r="Q10" s="1" t="s">
        <v>232</v>
      </c>
      <c r="R10" s="1" t="s">
        <v>275</v>
      </c>
      <c r="S10" s="1" t="s">
        <v>234</v>
      </c>
      <c r="T10" s="1" t="s">
        <v>235</v>
      </c>
      <c r="U10" s="1" t="s">
        <v>244</v>
      </c>
      <c r="V10" s="1" t="s">
        <v>237</v>
      </c>
    </row>
    <row r="11" s="1" customFormat="1" spans="1:22">
      <c r="A11" s="3">
        <v>999223069034584</v>
      </c>
      <c r="B11" s="1" t="s">
        <v>272</v>
      </c>
      <c r="C11" s="1" t="s">
        <v>276</v>
      </c>
      <c r="D11" s="1" t="s">
        <v>255</v>
      </c>
      <c r="E11" s="1" t="s">
        <v>277</v>
      </c>
      <c r="F11" s="1" t="s">
        <v>238</v>
      </c>
      <c r="G11" s="1" t="s">
        <v>222</v>
      </c>
      <c r="H11" s="1" t="s">
        <v>226</v>
      </c>
      <c r="I11" s="1" t="s">
        <v>278</v>
      </c>
      <c r="J11" s="1" t="s">
        <v>228</v>
      </c>
      <c r="K11" s="1" t="s">
        <v>278</v>
      </c>
      <c r="L11" s="1" t="s">
        <v>278</v>
      </c>
      <c r="M11" s="1" t="s">
        <v>229</v>
      </c>
      <c r="N11" s="1" t="s">
        <v>229</v>
      </c>
      <c r="O11" s="1" t="s">
        <v>230</v>
      </c>
      <c r="P11" s="1" t="s">
        <v>231</v>
      </c>
      <c r="Q11" s="1" t="s">
        <v>232</v>
      </c>
      <c r="R11" s="1" t="s">
        <v>279</v>
      </c>
      <c r="S11" s="1" t="s">
        <v>234</v>
      </c>
      <c r="T11" s="1" t="s">
        <v>235</v>
      </c>
      <c r="U11" s="1" t="s">
        <v>244</v>
      </c>
      <c r="V11" s="1" t="s">
        <v>237</v>
      </c>
    </row>
    <row r="12" s="1" customFormat="1" spans="1:22">
      <c r="A12" s="3">
        <v>999223062658694</v>
      </c>
      <c r="B12" s="1" t="s">
        <v>272</v>
      </c>
      <c r="C12" s="1" t="s">
        <v>280</v>
      </c>
      <c r="D12" s="1" t="s">
        <v>281</v>
      </c>
      <c r="E12" s="1" t="s">
        <v>117</v>
      </c>
      <c r="F12" s="1" t="s">
        <v>222</v>
      </c>
      <c r="G12" s="1" t="s">
        <v>262</v>
      </c>
      <c r="H12" s="1" t="s">
        <v>226</v>
      </c>
      <c r="I12" s="1" t="s">
        <v>282</v>
      </c>
      <c r="J12" s="1" t="s">
        <v>228</v>
      </c>
      <c r="K12" s="1" t="s">
        <v>282</v>
      </c>
      <c r="L12" s="1" t="s">
        <v>282</v>
      </c>
      <c r="M12" s="1" t="s">
        <v>229</v>
      </c>
      <c r="N12" s="1" t="s">
        <v>229</v>
      </c>
      <c r="O12" s="1" t="s">
        <v>230</v>
      </c>
      <c r="P12" s="1" t="s">
        <v>231</v>
      </c>
      <c r="Q12" s="1" t="s">
        <v>232</v>
      </c>
      <c r="R12" s="1" t="s">
        <v>283</v>
      </c>
      <c r="S12" s="1" t="s">
        <v>234</v>
      </c>
      <c r="T12" s="1" t="s">
        <v>235</v>
      </c>
      <c r="U12" s="1" t="s">
        <v>244</v>
      </c>
      <c r="V12" s="1" t="s">
        <v>237</v>
      </c>
    </row>
    <row r="13" s="1" customFormat="1" spans="1:22">
      <c r="A13" s="3">
        <v>999223055533748</v>
      </c>
      <c r="B13" s="1" t="s">
        <v>284</v>
      </c>
      <c r="C13" s="1" t="s">
        <v>285</v>
      </c>
      <c r="D13" s="1" t="s">
        <v>286</v>
      </c>
      <c r="E13" s="1" t="s">
        <v>61</v>
      </c>
      <c r="F13" s="1" t="s">
        <v>259</v>
      </c>
      <c r="G13" s="1" t="s">
        <v>222</v>
      </c>
      <c r="H13" s="1" t="s">
        <v>226</v>
      </c>
      <c r="I13" s="1" t="s">
        <v>287</v>
      </c>
      <c r="J13" s="1" t="s">
        <v>228</v>
      </c>
      <c r="K13" s="1" t="s">
        <v>287</v>
      </c>
      <c r="L13" s="1" t="s">
        <v>287</v>
      </c>
      <c r="M13" s="1" t="s">
        <v>229</v>
      </c>
      <c r="N13" s="1" t="s">
        <v>229</v>
      </c>
      <c r="O13" s="1" t="s">
        <v>230</v>
      </c>
      <c r="P13" s="1" t="s">
        <v>231</v>
      </c>
      <c r="Q13" s="1" t="s">
        <v>232</v>
      </c>
      <c r="R13" s="1" t="s">
        <v>288</v>
      </c>
      <c r="S13" s="1" t="s">
        <v>234</v>
      </c>
      <c r="T13" s="1" t="s">
        <v>235</v>
      </c>
      <c r="U13" s="1" t="s">
        <v>244</v>
      </c>
      <c r="V13" s="1" t="s">
        <v>237</v>
      </c>
    </row>
    <row r="14" s="1" customFormat="1" spans="1:22">
      <c r="A14" s="3">
        <v>999223054830114</v>
      </c>
      <c r="B14" s="1" t="s">
        <v>284</v>
      </c>
      <c r="C14" s="1" t="s">
        <v>289</v>
      </c>
      <c r="D14" s="1" t="s">
        <v>266</v>
      </c>
      <c r="E14" s="1" t="s">
        <v>114</v>
      </c>
      <c r="F14" s="1" t="s">
        <v>259</v>
      </c>
      <c r="G14" s="1" t="s">
        <v>262</v>
      </c>
      <c r="H14" s="1" t="s">
        <v>226</v>
      </c>
      <c r="I14" s="1" t="s">
        <v>290</v>
      </c>
      <c r="J14" s="1" t="s">
        <v>228</v>
      </c>
      <c r="K14" s="1" t="s">
        <v>290</v>
      </c>
      <c r="L14" s="1" t="s">
        <v>290</v>
      </c>
      <c r="M14" s="1" t="s">
        <v>229</v>
      </c>
      <c r="N14" s="1" t="s">
        <v>229</v>
      </c>
      <c r="O14" s="1" t="s">
        <v>230</v>
      </c>
      <c r="P14" s="1" t="s">
        <v>231</v>
      </c>
      <c r="Q14" s="1" t="s">
        <v>232</v>
      </c>
      <c r="R14" s="1" t="s">
        <v>291</v>
      </c>
      <c r="S14" s="1" t="s">
        <v>234</v>
      </c>
      <c r="T14" s="1" t="s">
        <v>235</v>
      </c>
      <c r="U14" s="1" t="s">
        <v>244</v>
      </c>
      <c r="V14" s="1" t="s">
        <v>237</v>
      </c>
    </row>
    <row r="15" s="1" customFormat="1" spans="1:22">
      <c r="A15" s="3">
        <v>999223038074840</v>
      </c>
      <c r="B15" s="1" t="s">
        <v>292</v>
      </c>
      <c r="C15" s="1" t="s">
        <v>293</v>
      </c>
      <c r="D15" s="1" t="s">
        <v>294</v>
      </c>
      <c r="E15" s="1" t="s">
        <v>295</v>
      </c>
      <c r="F15" s="1" t="s">
        <v>238</v>
      </c>
      <c r="G15" s="1" t="s">
        <v>222</v>
      </c>
      <c r="H15" s="1" t="s">
        <v>226</v>
      </c>
      <c r="I15" s="1" t="s">
        <v>296</v>
      </c>
      <c r="J15" s="1" t="s">
        <v>228</v>
      </c>
      <c r="K15" s="1" t="s">
        <v>296</v>
      </c>
      <c r="L15" s="1" t="s">
        <v>296</v>
      </c>
      <c r="M15" s="1" t="s">
        <v>229</v>
      </c>
      <c r="N15" s="1" t="s">
        <v>229</v>
      </c>
      <c r="O15" s="1" t="s">
        <v>230</v>
      </c>
      <c r="P15" s="1" t="s">
        <v>231</v>
      </c>
      <c r="Q15" s="1" t="s">
        <v>232</v>
      </c>
      <c r="R15" s="1" t="s">
        <v>297</v>
      </c>
      <c r="S15" s="1" t="s">
        <v>234</v>
      </c>
      <c r="T15" s="1" t="s">
        <v>235</v>
      </c>
      <c r="U15" s="1" t="s">
        <v>244</v>
      </c>
      <c r="V15" s="1" t="s">
        <v>237</v>
      </c>
    </row>
    <row r="16" s="1" customFormat="1" spans="1:22">
      <c r="A16" s="3">
        <v>999223036473358</v>
      </c>
      <c r="B16" s="1" t="s">
        <v>292</v>
      </c>
      <c r="C16" s="1" t="s">
        <v>298</v>
      </c>
      <c r="D16" s="1" t="s">
        <v>281</v>
      </c>
      <c r="E16" s="1" t="s">
        <v>46</v>
      </c>
      <c r="F16" s="1" t="s">
        <v>238</v>
      </c>
      <c r="G16" s="1" t="s">
        <v>222</v>
      </c>
      <c r="H16" s="1" t="s">
        <v>226</v>
      </c>
      <c r="I16" s="1" t="s">
        <v>299</v>
      </c>
      <c r="J16" s="1" t="s">
        <v>228</v>
      </c>
      <c r="K16" s="1" t="s">
        <v>299</v>
      </c>
      <c r="L16" s="1" t="s">
        <v>299</v>
      </c>
      <c r="M16" s="1" t="s">
        <v>229</v>
      </c>
      <c r="N16" s="1" t="s">
        <v>229</v>
      </c>
      <c r="O16" s="1" t="s">
        <v>230</v>
      </c>
      <c r="P16" s="1" t="s">
        <v>231</v>
      </c>
      <c r="Q16" s="1" t="s">
        <v>232</v>
      </c>
      <c r="R16" s="1" t="s">
        <v>300</v>
      </c>
      <c r="S16" s="1" t="s">
        <v>234</v>
      </c>
      <c r="T16" s="1" t="s">
        <v>235</v>
      </c>
      <c r="U16" s="1" t="s">
        <v>244</v>
      </c>
      <c r="V16" s="1" t="s">
        <v>237</v>
      </c>
    </row>
    <row r="17" s="1" customFormat="1" spans="1:22">
      <c r="A17" s="3">
        <v>23000335246</v>
      </c>
      <c r="B17" s="1" t="s">
        <v>301</v>
      </c>
      <c r="C17" s="1" t="s">
        <v>302</v>
      </c>
      <c r="D17" s="1" t="s">
        <v>303</v>
      </c>
      <c r="E17" s="1" t="s">
        <v>304</v>
      </c>
      <c r="F17" s="1" t="s">
        <v>292</v>
      </c>
      <c r="G17" s="1" t="s">
        <v>225</v>
      </c>
      <c r="H17" s="1" t="s">
        <v>226</v>
      </c>
      <c r="I17" s="1" t="s">
        <v>305</v>
      </c>
      <c r="J17" s="1" t="s">
        <v>228</v>
      </c>
      <c r="K17" s="1" t="s">
        <v>305</v>
      </c>
      <c r="L17" s="1" t="s">
        <v>305</v>
      </c>
      <c r="M17" s="1" t="s">
        <v>229</v>
      </c>
      <c r="N17" s="1" t="s">
        <v>229</v>
      </c>
      <c r="O17" s="1" t="s">
        <v>230</v>
      </c>
      <c r="P17" s="1" t="s">
        <v>231</v>
      </c>
      <c r="Q17" s="1" t="s">
        <v>232</v>
      </c>
      <c r="R17" s="1" t="s">
        <v>306</v>
      </c>
      <c r="S17" s="1" t="s">
        <v>234</v>
      </c>
      <c r="T17" s="1" t="s">
        <v>235</v>
      </c>
      <c r="U17" s="1" t="s">
        <v>244</v>
      </c>
      <c r="V17" s="1" t="s">
        <v>237</v>
      </c>
    </row>
    <row r="18" s="1" customFormat="1" spans="1:22">
      <c r="A18" s="3">
        <v>999222828183097</v>
      </c>
      <c r="B18" s="1" t="s">
        <v>307</v>
      </c>
      <c r="C18" s="1" t="s">
        <v>308</v>
      </c>
      <c r="D18" s="1" t="s">
        <v>309</v>
      </c>
      <c r="E18" s="1" t="s">
        <v>310</v>
      </c>
      <c r="F18" s="1" t="s">
        <v>222</v>
      </c>
      <c r="G18" s="1" t="s">
        <v>262</v>
      </c>
      <c r="H18" s="1" t="s">
        <v>226</v>
      </c>
      <c r="I18" s="1" t="s">
        <v>311</v>
      </c>
      <c r="J18" s="1" t="s">
        <v>228</v>
      </c>
      <c r="K18" s="1" t="s">
        <v>311</v>
      </c>
      <c r="L18" s="1" t="s">
        <v>311</v>
      </c>
      <c r="M18" s="1" t="s">
        <v>229</v>
      </c>
      <c r="N18" s="1" t="s">
        <v>229</v>
      </c>
      <c r="O18" s="1" t="s">
        <v>230</v>
      </c>
      <c r="P18" s="1" t="s">
        <v>231</v>
      </c>
      <c r="Q18" s="1" t="s">
        <v>232</v>
      </c>
      <c r="R18" s="1" t="s">
        <v>312</v>
      </c>
      <c r="S18" s="1" t="s">
        <v>234</v>
      </c>
      <c r="T18" s="1" t="s">
        <v>235</v>
      </c>
      <c r="U18" s="1" t="s">
        <v>244</v>
      </c>
      <c r="V18" s="1" t="s">
        <v>237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2023-03-27T01:15:28Z</dcterms:created>
  <dcterms:modified xsi:type="dcterms:W3CDTF">2023-03-27T01:42:07Z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DB8A51381D154F2BB3EFF1F1929BE335</vt:lpwstr>
  </property>
  <property fmtid="{D5CDD505-2E9C-101B-9397-08002B2CF9AE}" pid="3" name="KSOProductBuildVer">
    <vt:lpwstr>2052-11.1.0.13703</vt:lpwstr>
  </property>
</Properties>
</file>