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<sst xmlns="http://schemas.openxmlformats.org/spreadsheetml/2006/main" count="121" uniqueCount="89">
  <si>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</si>
  <si>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</si>
  <si>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</si>
  <si>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</si>
  <si>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</si>
  <si>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</si>
  <si>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</si>
  <si>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</si>
  <si>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</si>
  <si>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</si>
  <si>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</si>
  <si>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</si>
  <si>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</si>
  <si>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</si>
  <si>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</si>
  <si>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</si>
  <si>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</si>
  <si>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</si>
  <si>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</si>
  <si>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</si>
  <si>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</si>
  <si>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</si>
  <si>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</si>
  <si>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</si>
  <si>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</si>
  <si>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999223286216404	</t>
  </si>
  <si>
    <t>Ctrip</t>
  </si>
  <si>
    <t>正常</t>
  </si>
  <si>
    <t>[黄山]黄山屯溪老街新安江畔亚朵酒店(65111821)</t>
  </si>
  <si>
    <t>几木双床房&lt;双人入住&gt;&lt;内宾&gt;&lt;预付&gt;&lt;单早&gt;</t>
  </si>
  <si>
    <t>CNY</t>
  </si>
  <si>
    <t>庾泉荣</t>
  </si>
  <si>
    <t>CA11323230325CNY</t>
  </si>
  <si>
    <t>未提现</t>
  </si>
  <si>
    <t>携程开票</t>
  </si>
  <si>
    <t xml:space="preserve">3160028	</t>
  </si>
  <si>
    <t xml:space="preserve">	</t>
  </si>
  <si>
    <t xml:space="preserve">999223268321900	</t>
  </si>
  <si>
    <t>[西安]西安云天·丝路酒店(77191578)</t>
  </si>
  <si>
    <t>优选双床房&lt;双人入住&gt;&lt;内宾&gt;&lt;预付&gt;&lt;无早&gt;</t>
  </si>
  <si>
    <t>陈珍珍</t>
  </si>
  <si>
    <t>CA11323230327CNY</t>
  </si>
  <si>
    <t xml:space="preserve">3156415	</t>
  </si>
  <si>
    <t xml:space="preserve">1637631378449272898	</t>
  </si>
  <si>
    <t>，</t>
  </si>
  <si>
    <t>A230327101231481</t>
  </si>
  <si>
    <t>CNY / HKD 当前参考汇率: 1.140746435</t>
  </si>
  <si>
    <t>总计：761.65 CNY/
868.85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</si>
  <si>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</si>
  <si>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</si>
  <si>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</si>
  <si>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</si>
  <si>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</si>
  <si>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</si>
  <si>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</si>
  <si>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</si>
  <si>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</si>
  <si>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</si>
  <si>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</si>
  <si>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</si>
  <si>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</si>
  <si>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</si>
  <si>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</si>
  <si>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</si>
  <si>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</si>
  <si>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</si>
  <si>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</si>
  <si>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</si>
  <si>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3160028</t>
  </si>
  <si>
    <t>黄山屯溪老街新安江畔亚朵酒店</t>
  </si>
  <si>
    <t>2023-03-22</t>
  </si>
  <si>
    <t>退房日月结</t>
  </si>
  <si>
    <t>389.56</t>
  </si>
  <si>
    <t>RMB</t>
  </si>
  <si>
    <t>0</t>
  </si>
  <si>
    <t>0.00</t>
  </si>
  <si>
    <t>携程汇智国内直连</t>
  </si>
  <si>
    <t>1861</t>
  </si>
  <si>
    <t>2023-03-21 14:14:41</t>
  </si>
  <si>
    <t>否</t>
  </si>
  <si>
    <t>汇智国际旅游发展有限公司</t>
  </si>
  <si>
    <t>直连</t>
  </si>
  <si>
    <t>中国</t>
  </si>
  <si>
    <t>2023-03-20</t>
  </si>
  <si>
    <t>3156415</t>
  </si>
  <si>
    <t>西安云天·丝路酒店</t>
  </si>
  <si>
    <t>2023-03-24</t>
  </si>
  <si>
    <t>372.09</t>
  </si>
  <si>
    <t>2023-03-20 09:45:21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</si>
</sst>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581025</xdr:colOff>
      <xdr:row>49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82200" cy="539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45006</v>
      </c>
      <c r="G2" s="6">
        <v>45007</v>
      </c>
      <c r="H2" s="4">
        <v>1</v>
      </c>
      <c r="I2" s="4">
        <v>1</v>
      </c>
      <c r="J2" s="4">
        <v>1</v>
      </c>
      <c r="K2" s="4" t="s">
        <v>30</v>
      </c>
      <c r="L2" s="4">
        <v>389.56</v>
      </c>
      <c r="M2" s="4">
        <v>389.56</v>
      </c>
      <c r="N2" s="4" t="s">
        <v>31</v>
      </c>
      <c r="O2" s="4" t="s">
        <v>32</v>
      </c>
      <c r="P2" s="4" t="s">
        <v>33</v>
      </c>
      <c r="Q2" s="4">
        <v>0</v>
      </c>
      <c r="R2" s="7">
        <v>45006</v>
      </c>
      <c r="S2" s="6">
        <v>45010</v>
      </c>
      <c r="T2" s="4" t="s">
        <v>34</v>
      </c>
      <c r="U2" s="4">
        <v>389.56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45006</v>
      </c>
      <c r="G3" s="6">
        <v>45009</v>
      </c>
      <c r="H3" s="4">
        <v>1</v>
      </c>
      <c r="I3" s="4">
        <v>3</v>
      </c>
      <c r="J3" s="4">
        <v>3</v>
      </c>
      <c r="K3" s="4" t="s">
        <v>30</v>
      </c>
      <c r="L3" s="4">
        <v>372.09</v>
      </c>
      <c r="M3" s="4">
        <v>372.09</v>
      </c>
      <c r="N3" s="4" t="s">
        <v>40</v>
      </c>
      <c r="O3" s="4" t="s">
        <v>41</v>
      </c>
      <c r="P3" s="4" t="s">
        <v>33</v>
      </c>
      <c r="Q3" s="4">
        <v>0</v>
      </c>
      <c r="R3" s="7">
        <v>45005</v>
      </c>
      <c r="S3" s="6">
        <v>45012</v>
      </c>
      <c r="T3" s="4" t="s">
        <v>34</v>
      </c>
      <c r="U3" s="4">
        <v>372.09</v>
      </c>
      <c r="V3" s="4">
        <v>0</v>
      </c>
      <c r="W3" s="4">
        <v>0</v>
      </c>
      <c r="X3" s="4" t="s">
        <v>42</v>
      </c>
      <c r="Y3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999223286216404</v>
      </c>
      <c r="B2" s="6">
        <v>45006</v>
      </c>
      <c r="C2" s="6">
        <v>45007</v>
      </c>
      <c r="D2" s="4">
        <v>389.56</v>
      </c>
      <c r="E2" s="4" t="str">
        <f>VLOOKUP(A2,HOP!A:L,12,0)</f>
        <v>389.56</v>
      </c>
      <c r="F2" s="4" t="str">
        <f>VLOOKUP(A2,HOP!A:C,3,0)</f>
        <v>3160028</v>
      </c>
      <c r="G2" s="4">
        <f>D2-E2</f>
        <v>0</v>
      </c>
      <c r="H2" s="4" t="str">
        <f>$H$1&amp;F2</f>
        <v>，3160028</v>
      </c>
      <c r="I2" s="4" t="str">
        <f>VLOOKUP(A2,HOP!A:U,21,0)</f>
        <v>直连</v>
      </c>
    </row>
    <row r="3" s="4" customFormat="1" spans="1:9">
      <c r="A3" s="5">
        <v>999223268321900</v>
      </c>
      <c r="B3" s="6">
        <v>45006</v>
      </c>
      <c r="C3" s="6">
        <v>45009</v>
      </c>
      <c r="D3" s="4">
        <v>372.09</v>
      </c>
      <c r="E3" s="4" t="str">
        <f>VLOOKUP(A3,HOP!A:L,12,0)</f>
        <v>372.09</v>
      </c>
      <c r="F3" s="4" t="str">
        <f>VLOOKUP(A3,HOP!A:C,3,0)</f>
        <v>3156415</v>
      </c>
      <c r="G3" s="4">
        <f>D3-E3</f>
        <v>0</v>
      </c>
      <c r="H3" s="4" t="str">
        <f>$H$1&amp;F3</f>
        <v>，3156415</v>
      </c>
      <c r="I3" s="4" t="str">
        <f>VLOOKUP(A3,HOP!A:U,21,0)</f>
        <v>直连</v>
      </c>
    </row>
    <row r="5" spans="4:4">
      <c r="D5" s="4">
        <f>SUM(D2:D4)</f>
        <v>761.65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999223286216404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999223268321900</v>
      </c>
      <c r="B3" s="1" t="s">
        <v>83</v>
      </c>
      <c r="C3" s="1" t="s">
        <v>84</v>
      </c>
      <c r="D3" s="1" t="s">
        <v>85</v>
      </c>
      <c r="E3" s="1" t="s">
        <v>40</v>
      </c>
      <c r="F3" s="1" t="s">
        <v>67</v>
      </c>
      <c r="G3" s="1" t="s">
        <v>86</v>
      </c>
      <c r="H3" s="1" t="s">
        <v>71</v>
      </c>
      <c r="I3" s="1" t="s">
        <v>87</v>
      </c>
      <c r="J3" s="1" t="s">
        <v>73</v>
      </c>
      <c r="K3" s="1" t="s">
        <v>87</v>
      </c>
      <c r="L3" s="1" t="s">
        <v>87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88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2023-03-27T02:08:43Z</dcterms:created>
  <dcterms:modified xsi:type="dcterms:W3CDTF">2023-03-27T02:13:28Z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84AB0FB6EB1945FE9B40B965DD09ABFE</vt:lpwstr>
  </property>
  <property fmtid="{D5CDD505-2E9C-101B-9397-08002B2CF9AE}" pid="3" name="KSOProductBuildVer">
    <vt:lpwstr>2052-11.1.0.13703</vt:lpwstr>
  </property>
</Properties>
</file>