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calcPr calcId="144525"/>
</workbook>
</file>

<file path=xl/sharedStrings.xml><?xml version="1.0" encoding="utf-8"?>
<sst xmlns="http://schemas.openxmlformats.org/spreadsheetml/2006/main" count="169" uniqueCount="106">
  <si>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</si>
  <si>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</si>
  <si>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</si>
  <si>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</si>
  <si>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</si>
  <si>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</si>
  <si>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</si>
  <si>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</si>
  <si>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</si>
  <si>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</si>
  <si>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</si>
  <si>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</si>
  <si>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</si>
  <si>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</si>
  <si>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</si>
  <si>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</si>
  <si>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</si>
  <si>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</si>
  <si>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</si>
  <si>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</si>
  <si>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</si>
  <si>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</si>
  <si>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</si>
  <si>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</si>
  <si>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</si>
  <si>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21684985946	</t>
  </si>
  <si>
    <t>Ctrip</t>
  </si>
  <si>
    <t>正常</t>
  </si>
  <si>
    <t>[瓜拉龙运]登嘉楼丹绒佳拉月之影度假村- 全球奢华精品酒店(Tanjong Jara Resort - Small Luxury Hotels of the World)(44793446)</t>
  </si>
  <si>
    <t>邦布海景房&lt;2人入住&gt;&lt;不退款&gt;</t>
  </si>
  <si>
    <t>USD</t>
  </si>
  <si>
    <t>TEYMOURI /MAHSHID</t>
  </si>
  <si>
    <t>CA5326230328USD</t>
  </si>
  <si>
    <t>未提现</t>
  </si>
  <si>
    <t>携程开票</t>
  </si>
  <si>
    <t xml:space="preserve">2770282	</t>
  </si>
  <si>
    <t xml:space="preserve">165299605	</t>
  </si>
  <si>
    <t xml:space="preserve">999223111987284	</t>
  </si>
  <si>
    <t>[首尔]三井酒店(Hotel Samjung)(37236514)</t>
  </si>
  <si>
    <t>标准双床房&lt;2人入住&gt;&lt;不退款&gt;</t>
  </si>
  <si>
    <t>zheng/XIUHUI</t>
  </si>
  <si>
    <t xml:space="preserve">3116110	</t>
  </si>
  <si>
    <t xml:space="preserve">23037095	</t>
  </si>
  <si>
    <t xml:space="preserve">999223270736266	</t>
  </si>
  <si>
    <t>[吉隆坡]太平洋丽晶套房酒店(Pacific Regency Hotel Suites)(37201691)</t>
  </si>
  <si>
    <t>尊贵豪华双床套房&lt;2人入住&gt;&lt;不退款&gt;&lt;早餐&gt;</t>
  </si>
  <si>
    <t>CNY</t>
  </si>
  <si>
    <t>Slabospitskaia/Ekaterina</t>
  </si>
  <si>
    <t>CA5326230328CNY</t>
  </si>
  <si>
    <t xml:space="preserve">	</t>
  </si>
  <si>
    <t>，</t>
  </si>
  <si>
    <t>A230328103920481</t>
  </si>
  <si>
    <t>USD / HKD 当前参考汇率: 7.84985</t>
  </si>
  <si>
    <t>总计： 842 USD/
6609.57 HKD</t>
  </si>
  <si>
    <t>999223270736266</t>
  </si>
  <si>
    <t>3155410 请建工单收款200RMB，原单照收，补款单号999223270736266</t>
  </si>
  <si>
    <t>本期扣款348元</t>
  </si>
  <si>
    <t>A230328104602481</t>
  </si>
  <si>
    <t>CNY / HKD 当前参考汇率: 1.141583821</t>
  </si>
  <si>
    <t>总计： 200 CNY/
228.32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</si>
  <si>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</si>
  <si>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</si>
  <si>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</si>
  <si>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</si>
  <si>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</si>
  <si>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</si>
  <si>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</si>
  <si>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</si>
  <si>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</si>
  <si>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</si>
  <si>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</si>
  <si>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</si>
  <si>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</si>
  <si>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</si>
  <si>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</si>
  <si>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</si>
  <si>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</si>
  <si>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</si>
  <si>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</si>
  <si>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2023-03-10</t>
  </si>
  <si>
    <t>3116110</t>
  </si>
  <si>
    <t>首尔三井酒店</t>
  </si>
  <si>
    <t>zheng XIUHUI</t>
  </si>
  <si>
    <t>2023-03-20</t>
  </si>
  <si>
    <t>2023-03-25</t>
  </si>
  <si>
    <t>退房日周结</t>
  </si>
  <si>
    <t>2798.94</t>
  </si>
  <si>
    <t>401.00</t>
  </si>
  <si>
    <t>0</t>
  </si>
  <si>
    <t>0.00</t>
  </si>
  <si>
    <t>携程盛景国际直连</t>
  </si>
  <si>
    <t>01.010677</t>
  </si>
  <si>
    <t>2023-03-10 11:40:31</t>
  </si>
  <si>
    <t>否</t>
  </si>
  <si>
    <t>汇智国际旅游发展有限公司</t>
  </si>
  <si>
    <t>直采</t>
  </si>
  <si>
    <t>韩国</t>
  </si>
  <si>
    <t>2022-11-01</t>
  </si>
  <si>
    <t>2770282</t>
  </si>
  <si>
    <t>月之影度假村</t>
  </si>
  <si>
    <t>TEYMOURI MAHSHID</t>
  </si>
  <si>
    <t>2023-03-22</t>
  </si>
  <si>
    <t>3227.77</t>
  </si>
  <si>
    <t>441.00</t>
  </si>
  <si>
    <t>2022-11-04 08:14:43</t>
  </si>
  <si>
    <t>马来西亚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</si>
</sst>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16</xdr:col>
      <xdr:colOff>9525</xdr:colOff>
      <xdr:row>47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5538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13</xdr:col>
      <xdr:colOff>552450</xdr:colOff>
      <xdr:row>42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57400"/>
          <a:ext cx="99536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45007</v>
      </c>
      <c r="G2" s="6">
        <v>45010</v>
      </c>
      <c r="H2" s="4">
        <v>1</v>
      </c>
      <c r="I2" s="4">
        <v>3</v>
      </c>
      <c r="J2" s="4">
        <v>3</v>
      </c>
      <c r="K2" s="4" t="s">
        <v>30</v>
      </c>
      <c r="L2" s="4">
        <v>441</v>
      </c>
      <c r="M2" s="4">
        <v>441</v>
      </c>
      <c r="N2" s="4" t="s">
        <v>31</v>
      </c>
      <c r="O2" s="4" t="s">
        <v>32</v>
      </c>
      <c r="P2" s="4" t="s">
        <v>33</v>
      </c>
      <c r="Q2" s="4">
        <v>0</v>
      </c>
      <c r="R2" s="7">
        <v>44866</v>
      </c>
      <c r="S2" s="6">
        <v>45013</v>
      </c>
      <c r="T2" s="4" t="s">
        <v>34</v>
      </c>
      <c r="U2" s="4">
        <v>441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45005</v>
      </c>
      <c r="G3" s="6">
        <v>45010</v>
      </c>
      <c r="H3" s="4">
        <v>1</v>
      </c>
      <c r="I3" s="4">
        <v>5</v>
      </c>
      <c r="J3" s="4">
        <v>5</v>
      </c>
      <c r="K3" s="4" t="s">
        <v>30</v>
      </c>
      <c r="L3" s="4">
        <v>401</v>
      </c>
      <c r="M3" s="4">
        <v>401</v>
      </c>
      <c r="N3" s="4" t="s">
        <v>40</v>
      </c>
      <c r="O3" s="4" t="s">
        <v>32</v>
      </c>
      <c r="P3" s="4" t="s">
        <v>33</v>
      </c>
      <c r="Q3" s="4">
        <v>0</v>
      </c>
      <c r="R3" s="7">
        <v>44995</v>
      </c>
      <c r="S3" s="6">
        <v>45013</v>
      </c>
      <c r="T3" s="4" t="s">
        <v>34</v>
      </c>
      <c r="U3" s="4">
        <v>401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B16" sqref="B1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43</v>
      </c>
      <c r="B2" s="4" t="s">
        <v>26</v>
      </c>
      <c r="C2" s="4" t="s">
        <v>27</v>
      </c>
      <c r="D2" s="4" t="s">
        <v>44</v>
      </c>
      <c r="E2" s="4" t="s">
        <v>45</v>
      </c>
      <c r="F2" s="6">
        <v>45009</v>
      </c>
      <c r="G2" s="6">
        <v>45010</v>
      </c>
      <c r="H2" s="4">
        <v>1</v>
      </c>
      <c r="I2" s="4">
        <v>1</v>
      </c>
      <c r="J2" s="4">
        <v>1</v>
      </c>
      <c r="K2" s="4" t="s">
        <v>46</v>
      </c>
      <c r="L2" s="4">
        <v>200</v>
      </c>
      <c r="M2" s="4">
        <v>200</v>
      </c>
      <c r="N2" s="4" t="s">
        <v>47</v>
      </c>
      <c r="O2" s="4" t="s">
        <v>48</v>
      </c>
      <c r="P2" s="4" t="s">
        <v>33</v>
      </c>
      <c r="Q2" s="4">
        <v>0</v>
      </c>
      <c r="R2" s="7">
        <v>45005</v>
      </c>
      <c r="S2" s="6">
        <v>45013</v>
      </c>
      <c r="T2" s="4" t="s">
        <v>34</v>
      </c>
      <c r="U2" s="4">
        <v>200</v>
      </c>
      <c r="V2" s="4">
        <v>0</v>
      </c>
      <c r="W2" s="4">
        <v>0</v>
      </c>
      <c r="X2" s="4" t="s">
        <v>49</v>
      </c>
      <c r="Y2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7" width="9" style="4"/>
    <col min="8" max="8" width="10.125" style="4" customWidth="1"/>
    <col min="9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21684985946</v>
      </c>
      <c r="B2" s="6">
        <v>45007</v>
      </c>
      <c r="C2" s="6">
        <v>45010</v>
      </c>
      <c r="D2" s="4">
        <v>441</v>
      </c>
      <c r="E2" s="4" t="str">
        <f>VLOOKUP(A2,HOP!A:L,12,0)</f>
        <v>441.00</v>
      </c>
      <c r="F2" s="4" t="str">
        <f>VLOOKUP(A2,HOP!A:C,3,0)</f>
        <v>2770282</v>
      </c>
      <c r="G2" s="4">
        <f>D2-E2</f>
        <v>0</v>
      </c>
      <c r="H2" s="4" t="str">
        <f>$H$1&amp;F2</f>
        <v>，2770282</v>
      </c>
      <c r="I2" s="4" t="str">
        <f>VLOOKUP(A2,HOP!A:U,21,0)</f>
        <v>直采</v>
      </c>
    </row>
    <row r="3" s="4" customFormat="1" spans="1:9">
      <c r="A3" s="5">
        <v>999223111987284</v>
      </c>
      <c r="B3" s="6">
        <v>45005</v>
      </c>
      <c r="C3" s="6">
        <v>45010</v>
      </c>
      <c r="D3" s="4">
        <v>401</v>
      </c>
      <c r="E3" s="4" t="str">
        <f>VLOOKUP(A3,HOP!A:L,12,0)</f>
        <v>401.00</v>
      </c>
      <c r="F3" s="4" t="str">
        <f>VLOOKUP(A3,HOP!A:C,3,0)</f>
        <v>3116110</v>
      </c>
      <c r="G3" s="4">
        <f>D3-E3</f>
        <v>0</v>
      </c>
      <c r="H3" s="4" t="str">
        <f>$H$1&amp;F3</f>
        <v>，3116110</v>
      </c>
      <c r="I3" s="4" t="str">
        <f>VLOOKUP(A2,HOP!A:U,21,0)</f>
        <v>直采</v>
      </c>
    </row>
    <row r="5" spans="4:4">
      <c r="D5" s="4">
        <f>SUM(D2:D4)</f>
        <v>842</v>
      </c>
    </row>
    <row r="11" spans="1:1">
      <c r="A11" s="4" t="s">
        <v>51</v>
      </c>
    </row>
    <row r="12" spans="1:1">
      <c r="A12" s="4" t="s">
        <v>52</v>
      </c>
    </row>
    <row r="13" spans="1:1">
      <c r="A13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8" sqref="A8:A1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17">
      <c r="A2" s="8" t="s">
        <v>54</v>
      </c>
      <c r="B2" s="6">
        <v>45009</v>
      </c>
      <c r="C2" s="6">
        <v>45010</v>
      </c>
      <c r="D2" s="4">
        <v>200</v>
      </c>
      <c r="E2" s="4" t="e">
        <f>VLOOKUP(A2,HOP!A:L,12,0)</f>
        <v>#N/A</v>
      </c>
      <c r="F2" s="4">
        <v>3155410</v>
      </c>
      <c r="G2" s="4" t="e">
        <f>D2-E2</f>
        <v>#N/A</v>
      </c>
      <c r="H2" s="4" t="str">
        <f>$H$1&amp;F2</f>
        <v>，3155410</v>
      </c>
      <c r="I2" s="4" t="e">
        <f>VLOOKUP(A2,HOP!A:U,21,0)</f>
        <v>#N/A</v>
      </c>
      <c r="J2" s="4" t="s">
        <v>55</v>
      </c>
      <c r="Q2" s="4" t="s">
        <v>56</v>
      </c>
    </row>
    <row r="4" spans="4:4">
      <c r="D4" s="4">
        <f>SUM(D2:D3)</f>
        <v>200</v>
      </c>
    </row>
    <row r="8" spans="1:1">
      <c r="A8" s="4" t="s">
        <v>57</v>
      </c>
    </row>
    <row r="9" spans="1:1">
      <c r="A9" s="4" t="s">
        <v>58</v>
      </c>
    </row>
    <row r="10" spans="1:1">
      <c r="A10" s="4" t="s">
        <v>59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999223111987284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30</v>
      </c>
      <c r="K2" s="1" t="s">
        <v>87</v>
      </c>
      <c r="L2" s="1" t="s">
        <v>87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21684985946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84</v>
      </c>
      <c r="H3" s="1" t="s">
        <v>85</v>
      </c>
      <c r="I3" s="1" t="s">
        <v>102</v>
      </c>
      <c r="J3" s="1" t="s">
        <v>30</v>
      </c>
      <c r="K3" s="1" t="s">
        <v>103</v>
      </c>
      <c r="L3" s="1" t="s">
        <v>103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104</v>
      </c>
      <c r="S3" s="1" t="s">
        <v>93</v>
      </c>
      <c r="T3" s="1" t="s">
        <v>94</v>
      </c>
      <c r="U3" s="1" t="s">
        <v>95</v>
      </c>
      <c r="V3" s="1" t="s">
        <v>105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2023-03-28T02:10:25Z</dcterms:created>
  <dcterms:modified xsi:type="dcterms:W3CDTF">2023-03-28T02:46:46Z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79E04549AC1C47E1B5E47EB4461CCB83</vt:lpwstr>
  </property>
  <property fmtid="{D5CDD505-2E9C-101B-9397-08002B2CF9AE}" pid="3" name="KSOProductBuildVer">
    <vt:lpwstr>2052-11.1.0.13703</vt:lpwstr>
  </property>
</Properties>
</file>