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<sst xmlns="http://schemas.openxmlformats.org/spreadsheetml/2006/main" count="400" uniqueCount="165">
  <si>
    <t>去哪儿网酒店预付对账单</t>
  </si>
  <si>
    <t>供应商名称：</t>
  </si>
  <si>
    <t>汇趣住</t>
  </si>
  <si>
    <t>结算周期：</t>
  </si>
  <si>
    <t>2023-03-28至2023-03-29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</si>
  <si>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</si>
  <si>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</si>
  <si>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</si>
  <si>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</si>
  <si>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</si>
  <si>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</si>
  <si>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</si>
  <si>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</si>
  <si>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</si>
  <si>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</si>
  <si>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</si>
  <si>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</si>
  <si>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</si>
  <si>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</si>
  <si>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</si>
  <si>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¥2,227.00</t>
  </si>
  <si>
    <t>¥290.00</t>
  </si>
  <si>
    <t>¥1,937.00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</si>
  <si>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</si>
  <si>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</si>
  <si>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</si>
  <si>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</si>
  <si>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</si>
  <si>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</si>
  <si>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</si>
  <si>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</si>
  <si>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</si>
  <si>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</si>
  <si>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</si>
  <si>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</si>
  <si>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</si>
  <si>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</si>
  <si>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</si>
  <si>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</si>
  <si>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</si>
  <si>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</si>
  <si>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</si>
  <si>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</si>
  <si>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</si>
  <si>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</si>
  <si>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</si>
  <si>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</si>
  <si>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</si>
  <si>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</si>
  <si>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</si>
  <si>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</si>
  <si>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</si>
  <si>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</si>
  <si>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</si>
  <si>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</si>
  <si>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</si>
  <si>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</si>
  <si>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</si>
  <si>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</si>
  <si>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</si>
  <si>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</si>
  <si>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</si>
  <si>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</si>
  <si>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</si>
  <si>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</si>
  <si>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</si>
  <si>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</si>
  <si>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</si>
  <si>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</si>
  <si>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</si>
  <si>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103307148644</t>
  </si>
  <si>
    <t>酒店预付</t>
  </si>
  <si>
    <t>否</t>
  </si>
  <si>
    <t>普通</t>
  </si>
  <si>
    <t>375512049</t>
  </si>
  <si>
    <t>上海外滩郁锦香新亚酒店</t>
  </si>
  <si>
    <t>1639468</t>
  </si>
  <si>
    <t>李歆瑶</t>
  </si>
  <si>
    <t>2023-03-20</t>
  </si>
  <si>
    <t>2023-03-28</t>
  </si>
  <si>
    <t>2023-03-29</t>
  </si>
  <si>
    <t>¥522.00</t>
  </si>
  <si>
    <t>¥52.00</t>
  </si>
  <si>
    <t>¥470.00</t>
  </si>
  <si>
    <t>高级双床房</t>
  </si>
  <si>
    <t>WEBSITE</t>
  </si>
  <si>
    <t>103314701265</t>
  </si>
  <si>
    <t>375512034</t>
  </si>
  <si>
    <t>三亚湾红树林度假世界(木棉酒店)</t>
  </si>
  <si>
    <t>张馨舒</t>
  </si>
  <si>
    <t>2023-03-27</t>
  </si>
  <si>
    <t>¥873.00</t>
  </si>
  <si>
    <t>¥123.00</t>
  </si>
  <si>
    <t>¥750.00</t>
  </si>
  <si>
    <t>城市景观大床房</t>
  </si>
  <si>
    <t>103312764968</t>
  </si>
  <si>
    <t>318075337</t>
  </si>
  <si>
    <t>都市118·精选酒店(西安电子科技大学南校区店)</t>
  </si>
  <si>
    <t>王太铭</t>
  </si>
  <si>
    <t>2023-03-25</t>
  </si>
  <si>
    <t>¥524.00</t>
  </si>
  <si>
    <t>¥74.00</t>
  </si>
  <si>
    <t>¥450.00</t>
  </si>
  <si>
    <t>精选商务双床房</t>
  </si>
  <si>
    <t>103313980422</t>
  </si>
  <si>
    <t>381799644</t>
  </si>
  <si>
    <t>海口兴泰粤海酒店</t>
  </si>
  <si>
    <t>李奇珣</t>
  </si>
  <si>
    <t>2023-03-26</t>
  </si>
  <si>
    <t>¥308.00</t>
  </si>
  <si>
    <t>¥41.00</t>
  </si>
  <si>
    <t>¥267.00</t>
  </si>
  <si>
    <t>标准单人间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</si>
  <si>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</si>
  <si>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</si>
  <si>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</si>
  <si>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</si>
  <si>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</si>
  <si>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</si>
  <si>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</si>
  <si>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</si>
  <si>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</si>
  <si>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</si>
  <si>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</si>
  <si>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A230330151216481</t>
  </si>
  <si>
    <r>
      <t>总计：</t>
    </r>
    <r>
      <rPr>
        <sz val="10"/>
        <rFont val="Arial"/>
        <charset val="134"/>
      </rPr>
      <t>1937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</si>
  <si>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</si>
  <si>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</si>
  <si>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</si>
  <si>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</si>
  <si>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</si>
  <si>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</si>
  <si>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</si>
  <si>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</si>
  <si>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</si>
  <si>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</si>
  <si>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</si>
  <si>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</si>
  <si>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</si>
  <si>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</si>
  <si>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</si>
  <si>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</si>
  <si>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</si>
  <si>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</si>
  <si>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3174495</t>
  </si>
  <si>
    <t>--</t>
  </si>
  <si>
    <t>750.00</t>
  </si>
  <si>
    <t>RMB</t>
  </si>
  <si>
    <t>0</t>
  </si>
  <si>
    <t>0.00</t>
  </si>
  <si>
    <t>汇趣住国内直连</t>
  </si>
  <si>
    <t>01.011247</t>
  </si>
  <si>
    <t>2023-03-27 00:55:09</t>
  </si>
  <si>
    <t>直连</t>
  </si>
  <si>
    <t>中国</t>
  </si>
  <si>
    <t>3174324</t>
  </si>
  <si>
    <t>267.00</t>
  </si>
  <si>
    <t>2023-03-26 23:06:00</t>
  </si>
  <si>
    <t>3170595</t>
  </si>
  <si>
    <t>都市118·精选酒店（西安电子科技大学南校区店）</t>
  </si>
  <si>
    <t>450.00</t>
  </si>
  <si>
    <t>2023-03-25 06:42:58</t>
  </si>
  <si>
    <t>3156454</t>
  </si>
  <si>
    <t>470.00</t>
  </si>
  <si>
    <t>2023-03-20 10:08:40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</si>
</sst>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90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customHeight="1" spans="1:32">
      <c r="A6" s="10" t="s">
        <v>113</v>
      </c>
      <c r="B6" s="10"/>
      <c r="C6" s="10" t="s">
        <v>114</v>
      </c>
      <c r="D6" s="10"/>
      <c r="E6" s="10"/>
      <c r="F6" s="10"/>
      <c r="G6" s="10" t="s">
        <v>114</v>
      </c>
      <c r="H6" s="10" t="s">
        <v>114</v>
      </c>
      <c r="I6" s="10" t="s">
        <v>114</v>
      </c>
      <c r="J6" s="10" t="s">
        <v>114</v>
      </c>
      <c r="K6" s="10" t="s">
        <v>114</v>
      </c>
      <c r="L6" s="10" t="s">
        <v>114</v>
      </c>
      <c r="M6" s="10" t="s">
        <v>114</v>
      </c>
      <c r="N6" s="10" t="s">
        <v>114</v>
      </c>
      <c r="O6" s="10" t="s">
        <v>114</v>
      </c>
      <c r="P6" s="10" t="s">
        <v>114</v>
      </c>
      <c r="Q6" s="10"/>
      <c r="R6" s="13" t="s">
        <v>20</v>
      </c>
      <c r="S6" s="13" t="s">
        <v>19</v>
      </c>
      <c r="T6" s="10" t="s">
        <v>114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</v>
      </c>
      <c r="B1" s="4" t="s">
        <v>116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117</v>
      </c>
      <c r="H1" s="4" t="s">
        <v>118</v>
      </c>
      <c r="I1" s="4" t="s">
        <v>13</v>
      </c>
      <c r="J1" s="4" t="s">
        <v>17</v>
      </c>
      <c r="K1" s="4" t="s">
        <v>18</v>
      </c>
      <c r="L1" s="9" t="s">
        <v>119</v>
      </c>
      <c r="M1" s="4" t="s">
        <v>120</v>
      </c>
      <c r="N1" s="4" t="s">
        <v>121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470</v>
      </c>
      <c r="E2" t="str">
        <f>VLOOKUP(A2,HOP!A:L,12,0)</f>
        <v>470.00</v>
      </c>
      <c r="F2" t="str">
        <f>VLOOKUP(A2,HOP!A:C,3,0)</f>
        <v>3156454</v>
      </c>
      <c r="G2">
        <f>D2-E2</f>
        <v>0</v>
      </c>
      <c r="H2" t="str">
        <f>$H$1&amp;F2</f>
        <v>，3156454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750</v>
      </c>
      <c r="E3" t="str">
        <f>VLOOKUP(A3,HOP!A:L,12,0)</f>
        <v>750.00</v>
      </c>
      <c r="F3" t="str">
        <f>VLOOKUP(A3,HOP!A:C,3,0)</f>
        <v>3174495</v>
      </c>
      <c r="G3">
        <f>D3-E3</f>
        <v>0</v>
      </c>
      <c r="H3" t="str">
        <f>$H$1&amp;F3</f>
        <v>，3174495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450</v>
      </c>
      <c r="E4" t="str">
        <f>VLOOKUP(A4,HOP!A:L,12,0)</f>
        <v>450.00</v>
      </c>
      <c r="F4" t="str">
        <f>VLOOKUP(A4,HOP!A:C,3,0)</f>
        <v>3170595</v>
      </c>
      <c r="G4">
        <f>D4-E4</f>
        <v>0</v>
      </c>
      <c r="H4" t="str">
        <f>$H$1&amp;F4</f>
        <v>，3170595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79</v>
      </c>
      <c r="C5" s="7" t="s">
        <v>80</v>
      </c>
      <c r="D5" s="3">
        <v>267</v>
      </c>
      <c r="E5" t="str">
        <f>VLOOKUP(A5,HOP!A:L,12,0)</f>
        <v>267.00</v>
      </c>
      <c r="F5" t="str">
        <f>VLOOKUP(A5,HOP!A:C,3,0)</f>
        <v>3174324</v>
      </c>
      <c r="G5">
        <f>D5-E5</f>
        <v>0</v>
      </c>
      <c r="H5" t="str">
        <f>$H$1&amp;F5</f>
        <v>，3174324</v>
      </c>
      <c r="I5" t="str">
        <f>VLOOKUP(A5,HOP!A:U,21,0)</f>
        <v>直连</v>
      </c>
    </row>
    <row r="7" spans="4:4">
      <c r="D7" s="3">
        <f>SUM(D2:D6)</f>
        <v>1937</v>
      </c>
    </row>
    <row r="9" ht="14.25" spans="4:4">
      <c r="D9" s="8" t="s">
        <v>22</v>
      </c>
    </row>
    <row r="12" spans="1:1">
      <c r="A12" t="s">
        <v>124</v>
      </c>
    </row>
    <row r="13" spans="1:1">
      <c r="A13" s="5" t="s">
        <v>125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1" t="s">
        <v>86</v>
      </c>
      <c r="B2" s="1" t="s">
        <v>90</v>
      </c>
      <c r="C2" s="1" t="s">
        <v>144</v>
      </c>
      <c r="D2" s="1" t="s">
        <v>88</v>
      </c>
      <c r="E2" s="1" t="s">
        <v>89</v>
      </c>
      <c r="F2" s="1" t="s">
        <v>90</v>
      </c>
      <c r="G2" s="1" t="s">
        <v>80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72</v>
      </c>
      <c r="T2" s="1" t="s">
        <v>34</v>
      </c>
      <c r="U2" s="1" t="s">
        <v>153</v>
      </c>
      <c r="V2" s="1" t="s">
        <v>154</v>
      </c>
    </row>
    <row r="3" s="1" customFormat="1" spans="1:22">
      <c r="A3" s="1" t="s">
        <v>104</v>
      </c>
      <c r="B3" s="1" t="s">
        <v>108</v>
      </c>
      <c r="C3" s="1" t="s">
        <v>155</v>
      </c>
      <c r="D3" s="1" t="s">
        <v>106</v>
      </c>
      <c r="E3" s="1" t="s">
        <v>107</v>
      </c>
      <c r="F3" s="1" t="s">
        <v>79</v>
      </c>
      <c r="G3" s="1" t="s">
        <v>80</v>
      </c>
      <c r="H3" s="1" t="s">
        <v>145</v>
      </c>
      <c r="I3" s="1" t="s">
        <v>156</v>
      </c>
      <c r="J3" s="1" t="s">
        <v>147</v>
      </c>
      <c r="K3" s="1" t="s">
        <v>156</v>
      </c>
      <c r="L3" s="1" t="s">
        <v>156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157</v>
      </c>
      <c r="S3" s="1" t="s">
        <v>72</v>
      </c>
      <c r="T3" s="1" t="s">
        <v>34</v>
      </c>
      <c r="U3" s="1" t="s">
        <v>153</v>
      </c>
      <c r="V3" s="1" t="s">
        <v>154</v>
      </c>
    </row>
    <row r="4" s="1" customFormat="1" spans="1:22">
      <c r="A4" s="1" t="s">
        <v>95</v>
      </c>
      <c r="B4" s="1" t="s">
        <v>99</v>
      </c>
      <c r="C4" s="1" t="s">
        <v>158</v>
      </c>
      <c r="D4" s="1" t="s">
        <v>159</v>
      </c>
      <c r="E4" s="1" t="s">
        <v>98</v>
      </c>
      <c r="F4" s="1" t="s">
        <v>90</v>
      </c>
      <c r="G4" s="1" t="s">
        <v>80</v>
      </c>
      <c r="H4" s="1" t="s">
        <v>145</v>
      </c>
      <c r="I4" s="1" t="s">
        <v>160</v>
      </c>
      <c r="J4" s="1" t="s">
        <v>147</v>
      </c>
      <c r="K4" s="1" t="s">
        <v>160</v>
      </c>
      <c r="L4" s="1" t="s">
        <v>160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161</v>
      </c>
      <c r="S4" s="1" t="s">
        <v>72</v>
      </c>
      <c r="T4" s="1" t="s">
        <v>34</v>
      </c>
      <c r="U4" s="1" t="s">
        <v>153</v>
      </c>
      <c r="V4" s="1" t="s">
        <v>154</v>
      </c>
    </row>
    <row r="5" s="1" customFormat="1" spans="1:22">
      <c r="A5" s="1" t="s">
        <v>70</v>
      </c>
      <c r="B5" s="1" t="s">
        <v>78</v>
      </c>
      <c r="C5" s="1" t="s">
        <v>162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145</v>
      </c>
      <c r="I5" s="1" t="s">
        <v>163</v>
      </c>
      <c r="J5" s="1" t="s">
        <v>147</v>
      </c>
      <c r="K5" s="1" t="s">
        <v>163</v>
      </c>
      <c r="L5" s="1" t="s">
        <v>163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151</v>
      </c>
      <c r="R5" s="1" t="s">
        <v>164</v>
      </c>
      <c r="S5" s="1" t="s">
        <v>72</v>
      </c>
      <c r="T5" s="1" t="s">
        <v>34</v>
      </c>
      <c r="U5" s="1" t="s">
        <v>153</v>
      </c>
      <c r="V5" s="1" t="s">
        <v>154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2023-03-30T07:13:03Z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E083F305C8A34C76A0D0FBEA6B5F1ACA</vt:lpwstr>
  </property>
</Properties>
</file>