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<sst xmlns="http://schemas.openxmlformats.org/spreadsheetml/2006/main" count="854" uniqueCount="291">
  <si>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</si>
  <si>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</si>
  <si>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</si>
  <si>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</si>
  <si>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</si>
  <si>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</si>
  <si>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</si>
  <si>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</si>
  <si>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</si>
  <si>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</si>
  <si>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</si>
  <si>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</si>
  <si>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</si>
  <si>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</si>
  <si>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</si>
  <si>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</si>
  <si>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</si>
  <si>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</si>
  <si>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</si>
  <si>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</si>
  <si>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</si>
  <si>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</si>
  <si>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</si>
  <si>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</si>
  <si>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</si>
  <si>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999223012793084	</t>
  </si>
  <si>
    <t>Ctrip</t>
  </si>
  <si>
    <t>正常</t>
  </si>
  <si>
    <t>[无锡]星程酒店(无锡崇安寺步行街店)(93870941)</t>
  </si>
  <si>
    <t>大床房&lt;至多8间&gt;&lt;2人入住&gt;</t>
  </si>
  <si>
    <t>CNY</t>
  </si>
  <si>
    <t>任旭</t>
  </si>
  <si>
    <t>CA13744230330CNY</t>
  </si>
  <si>
    <t>未提现</t>
  </si>
  <si>
    <t>携程开票</t>
  </si>
  <si>
    <t xml:space="preserve">3093011	</t>
  </si>
  <si>
    <t xml:space="preserve">R9001350110666369001	</t>
  </si>
  <si>
    <t xml:space="preserve">999223026498625	</t>
  </si>
  <si>
    <t>[长沙]汉庭酒店(长沙五一大道迎宾路地铁站店)(88186267)</t>
  </si>
  <si>
    <t>高级大床房&lt;至多8间&gt;&lt;2人入住&gt;</t>
  </si>
  <si>
    <t>白宇田</t>
  </si>
  <si>
    <t xml:space="preserve">3093552	</t>
  </si>
  <si>
    <t xml:space="preserve">R4100111110675211001	</t>
  </si>
  <si>
    <t xml:space="preserve">999223057905720	</t>
  </si>
  <si>
    <t>[南京]怡莱酒店(南京新街口王府大街店)(93869770)</t>
  </si>
  <si>
    <t>双床房&lt;至多8间&gt;&lt;2人入住&gt;</t>
  </si>
  <si>
    <t>高枫</t>
  </si>
  <si>
    <t xml:space="preserve">3102868	</t>
  </si>
  <si>
    <t xml:space="preserve">R9005534110856662001	</t>
  </si>
  <si>
    <t xml:space="preserve">999223075225180	</t>
  </si>
  <si>
    <t>[香港]香港九龙酒店(The Kowloon Hotel)(105479988)</t>
  </si>
  <si>
    <t>高级房&lt;至多8间&gt;&lt;连住2晚及以上&gt;&lt;2人入住&gt;</t>
  </si>
  <si>
    <t>GONG/JIANTAO</t>
  </si>
  <si>
    <t xml:space="preserve">3107581	</t>
  </si>
  <si>
    <t xml:space="preserve">	</t>
  </si>
  <si>
    <t xml:space="preserve">999223079637319	</t>
  </si>
  <si>
    <t>[福州]福州三迪希尔顿酒店(81210062)</t>
  </si>
  <si>
    <t>希尔顿双床房&lt;至多8间&gt;&lt;2人入住&gt;</t>
  </si>
  <si>
    <t>LOW/LIYIAMANDA</t>
  </si>
  <si>
    <t xml:space="preserve">3107835	</t>
  </si>
  <si>
    <t xml:space="preserve">3349071825	</t>
  </si>
  <si>
    <t xml:space="preserve">999223175133306	</t>
  </si>
  <si>
    <t>[滁州]格林豪泰智选酒店(滁州万达广场店)(80247776)</t>
  </si>
  <si>
    <t>商务大床房&lt;至多8间&gt;&lt;2人入住&gt;</t>
  </si>
  <si>
    <t>刘瑶欢</t>
  </si>
  <si>
    <t xml:space="preserve">3131697	</t>
  </si>
  <si>
    <t xml:space="preserve">(GRT)84065510;	</t>
  </si>
  <si>
    <t xml:space="preserve">999223175304381	</t>
  </si>
  <si>
    <t>[海盐]骏怡连锁酒店(海盐绮园城北东路店)(80245971)</t>
  </si>
  <si>
    <t>标准大床房&lt;至多8间&gt;&lt;2人入住&gt;</t>
  </si>
  <si>
    <t>王东彬</t>
  </si>
  <si>
    <t xml:space="preserve">3131797	</t>
  </si>
  <si>
    <t xml:space="preserve">(THK)YD03763230314061701854;	</t>
  </si>
  <si>
    <t xml:space="preserve">999223175319078	</t>
  </si>
  <si>
    <t>[宁波]格美酒店(宁波会展中心明楼地铁站店)(88137209)</t>
  </si>
  <si>
    <t>格美高级大床房&lt;至多8间&gt;&lt;2人入住&gt;</t>
  </si>
  <si>
    <t>牛树芹</t>
  </si>
  <si>
    <t xml:space="preserve">3131805	</t>
  </si>
  <si>
    <t xml:space="preserve">(GRT)84065813;	</t>
  </si>
  <si>
    <t xml:space="preserve">999223175421128	</t>
  </si>
  <si>
    <t>[新安]尚客优精选酒店(新安洛新产业聚集区店)(80248819)</t>
  </si>
  <si>
    <t>特惠大床房&lt;至多8间&gt;&lt;2人入住&gt;</t>
  </si>
  <si>
    <t>姜文武</t>
  </si>
  <si>
    <t xml:space="preserve">3131867	</t>
  </si>
  <si>
    <t xml:space="preserve">(THK)YD03913230314071753902;	</t>
  </si>
  <si>
    <t xml:space="preserve">999223175796316	</t>
  </si>
  <si>
    <t>[北京]汉庭优佳酒店(北京广安门大观园店)(93878281)</t>
  </si>
  <si>
    <t>朱帅</t>
  </si>
  <si>
    <t xml:space="preserve">3131989	</t>
  </si>
  <si>
    <t xml:space="preserve">R9001120111487038001	</t>
  </si>
  <si>
    <t xml:space="preserve">999223175798261	</t>
  </si>
  <si>
    <t>[广州]锋态度酒店(广州火车站地铁站中医药大学店)(68309680)</t>
  </si>
  <si>
    <t>锋速大床房&lt;至多8间&gt;&lt;2人入住&gt;</t>
  </si>
  <si>
    <t>汪谊忍</t>
  </si>
  <si>
    <t xml:space="preserve">3131993	</t>
  </si>
  <si>
    <t xml:space="preserve">R_0020119_431378	</t>
  </si>
  <si>
    <t xml:space="preserve">999223176142522	</t>
  </si>
  <si>
    <t>[厦门]汉庭优佳酒店(厦门中山路步行街店)(68600905)</t>
  </si>
  <si>
    <t>王杭飞</t>
  </si>
  <si>
    <t xml:space="preserve">3132045	</t>
  </si>
  <si>
    <t>取消</t>
  </si>
  <si>
    <t xml:space="preserve">999223181562260	</t>
  </si>
  <si>
    <t>[济南]汉庭酒店(济南泉城广场店)(99153017)</t>
  </si>
  <si>
    <t>零压大床房&lt;至多8间&gt;&lt;2人入住&gt;</t>
  </si>
  <si>
    <t>张文鹏</t>
  </si>
  <si>
    <t xml:space="preserve">3133456	</t>
  </si>
  <si>
    <t xml:space="preserve">R2500014111513566001	</t>
  </si>
  <si>
    <t xml:space="preserve">999223181600058	</t>
  </si>
  <si>
    <t>零压-高级大床房&lt;至多8间&gt;&lt;2人入住&gt;</t>
  </si>
  <si>
    <t xml:space="preserve">3133465	</t>
  </si>
  <si>
    <t xml:space="preserve">R2500014111513777001	</t>
  </si>
  <si>
    <t xml:space="preserve">999223181670659	</t>
  </si>
  <si>
    <t>商务双床房&lt;至多8间&gt;&lt;2人入住&gt;</t>
  </si>
  <si>
    <t>李珊珊</t>
  </si>
  <si>
    <t xml:space="preserve">3133493	</t>
  </si>
  <si>
    <t xml:space="preserve">(GRT)84084978;	</t>
  </si>
  <si>
    <t xml:space="preserve">999223181993550	</t>
  </si>
  <si>
    <t>[资溪]尚客优品酒店(资溪全龙影视城店)(92488481)</t>
  </si>
  <si>
    <t>优品大床房&lt;至多8间&gt;&lt;2人入住&gt;</t>
  </si>
  <si>
    <t>孔晖晖</t>
  </si>
  <si>
    <t xml:space="preserve">3133640	</t>
  </si>
  <si>
    <t xml:space="preserve">(THK)YD04630230314163741666;	</t>
  </si>
  <si>
    <t xml:space="preserve">999223183203439	</t>
  </si>
  <si>
    <t>[江阴]格林豪泰(江阴夏港街道快捷酒店)(83900885)</t>
  </si>
  <si>
    <t>唐小斌</t>
  </si>
  <si>
    <t xml:space="preserve">3134163	</t>
  </si>
  <si>
    <t xml:space="preserve">(GRT)84091994;	</t>
  </si>
  <si>
    <t xml:space="preserve">999223183416735	</t>
  </si>
  <si>
    <t>杨成虎</t>
  </si>
  <si>
    <t xml:space="preserve">3134285	</t>
  </si>
  <si>
    <t xml:space="preserve">(GRT)84093309;	</t>
  </si>
  <si>
    <t xml:space="preserve">999223183839467	</t>
  </si>
  <si>
    <t>[贺州]格林联盟贺州学院酒店(92483422)</t>
  </si>
  <si>
    <t>城景双床房&lt;至多8间&gt;&lt;2人入住&gt;</t>
  </si>
  <si>
    <t>田勇</t>
  </si>
  <si>
    <t xml:space="preserve">3134450	</t>
  </si>
  <si>
    <t xml:space="preserve">(GRT)84095755;	</t>
  </si>
  <si>
    <t xml:space="preserve">999223184661330	</t>
  </si>
  <si>
    <t>[北京]锦江之星(北京西四店)(80243482)</t>
  </si>
  <si>
    <t>零压标准房A&lt;至多8间&gt;&lt;2人入住&gt;</t>
  </si>
  <si>
    <t>吴震宇</t>
  </si>
  <si>
    <t xml:space="preserve">3134794	</t>
  </si>
  <si>
    <t xml:space="preserve">105126608824	</t>
  </si>
  <si>
    <t xml:space="preserve">999223185083254	</t>
  </si>
  <si>
    <t>梁厅</t>
  </si>
  <si>
    <t xml:space="preserve">3134975	</t>
  </si>
  <si>
    <t xml:space="preserve">(GRT)84102065;	</t>
  </si>
  <si>
    <t xml:space="preserve">999223185102745	</t>
  </si>
  <si>
    <t>优品双床房&lt;至多8间&gt;&lt;2人入住&gt;</t>
  </si>
  <si>
    <t>周德朝</t>
  </si>
  <si>
    <t xml:space="preserve">3134984	</t>
  </si>
  <si>
    <t xml:space="preserve">(THK)YD04630230314222030747;	</t>
  </si>
  <si>
    <t xml:space="preserve">999223185111576	</t>
  </si>
  <si>
    <t>[苏州]沛喜酒店（苏州人民路南门地铁站店）(83902371)</t>
  </si>
  <si>
    <t>轻享大床房&lt;至多8间&gt;&lt;2人入住&gt;</t>
  </si>
  <si>
    <t>Fentisova/Kseniia</t>
  </si>
  <si>
    <t xml:space="preserve">3134988	</t>
  </si>
  <si>
    <t xml:space="preserve">20230314-045	</t>
  </si>
  <si>
    <t xml:space="preserve">999223188544093	</t>
  </si>
  <si>
    <t>[南京]海友酒店(南京珠江路店)(93871147)</t>
  </si>
  <si>
    <t>高家翔</t>
  </si>
  <si>
    <t xml:space="preserve">3135184	</t>
  </si>
  <si>
    <t xml:space="preserve">R2100181111539812001	</t>
  </si>
  <si>
    <t>退单</t>
  </si>
  <si>
    <t>，</t>
  </si>
  <si>
    <t>6516 CNY</t>
  </si>
  <si>
    <t>A230330092046481</t>
  </si>
  <si>
    <t>A230330092111481</t>
  </si>
  <si>
    <t>总计：6516元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</si>
  <si>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</si>
  <si>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</si>
  <si>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</si>
  <si>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</si>
  <si>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</si>
  <si>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</si>
  <si>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</si>
  <si>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</si>
  <si>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</si>
  <si>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</si>
  <si>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</si>
  <si>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</si>
  <si>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</si>
  <si>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</si>
  <si>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</si>
  <si>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</si>
  <si>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</si>
  <si>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</si>
  <si>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</si>
  <si>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2023-03-14</t>
  </si>
  <si>
    <t>3134988</t>
  </si>
  <si>
    <t>沛喜酒店(苏州人民路店)</t>
  </si>
  <si>
    <t>Fentisova Kseniia</t>
  </si>
  <si>
    <t>2023-03-15</t>
  </si>
  <si>
    <t>退房日月结</t>
  </si>
  <si>
    <t>195.00</t>
  </si>
  <si>
    <t>RMB</t>
  </si>
  <si>
    <t>0</t>
  </si>
  <si>
    <t>0.00</t>
  </si>
  <si>
    <t>携程汇登国内直连</t>
  </si>
  <si>
    <t>01.011264</t>
  </si>
  <si>
    <t>2023-03-14 22:21:44</t>
  </si>
  <si>
    <t>否</t>
  </si>
  <si>
    <t>广州汇登信息科技有限公司</t>
  </si>
  <si>
    <t>直连</t>
  </si>
  <si>
    <t>中国</t>
  </si>
  <si>
    <t>3134984</t>
  </si>
  <si>
    <t>尚客优品酒店(资溪全龙影视城店)</t>
  </si>
  <si>
    <t>197.00</t>
  </si>
  <si>
    <t>2023-03-14 22:20:31</t>
  </si>
  <si>
    <t>3134975</t>
  </si>
  <si>
    <t>格林豪泰智选酒店(滁州万达广场店)</t>
  </si>
  <si>
    <t>149.00</t>
  </si>
  <si>
    <t>2023-03-14 22:17:52</t>
  </si>
  <si>
    <t>3134794</t>
  </si>
  <si>
    <t>锦江之星(北京西四店)</t>
  </si>
  <si>
    <t>470.00</t>
  </si>
  <si>
    <t>2023-03-14 21:25:39</t>
  </si>
  <si>
    <t>3134450</t>
  </si>
  <si>
    <t>格林联盟贺州学院酒店</t>
  </si>
  <si>
    <t>132.00</t>
  </si>
  <si>
    <t>-132</t>
  </si>
  <si>
    <t>2023-03-14 19:49:30</t>
  </si>
  <si>
    <t>3134285</t>
  </si>
  <si>
    <t>2023-03-14 18:55:53</t>
  </si>
  <si>
    <t>3134163</t>
  </si>
  <si>
    <t>格林豪泰(江阴夏港街道快捷酒店)</t>
  </si>
  <si>
    <t>166.00</t>
  </si>
  <si>
    <t>2023-03-14 18:29:47</t>
  </si>
  <si>
    <t>3133640</t>
  </si>
  <si>
    <t>189.00</t>
  </si>
  <si>
    <t>2023-03-14 16:37:43</t>
  </si>
  <si>
    <t>3133493</t>
  </si>
  <si>
    <t>2023-03-14 16:09:18</t>
  </si>
  <si>
    <t>3133465</t>
  </si>
  <si>
    <t>汉庭酒店(济南泉城广场店)</t>
  </si>
  <si>
    <t>286.00</t>
  </si>
  <si>
    <t>2023-03-14 16:02:58</t>
  </si>
  <si>
    <t>3133456</t>
  </si>
  <si>
    <t>269.00</t>
  </si>
  <si>
    <t>2023-03-14 15:59:27</t>
  </si>
  <si>
    <t>3132045</t>
  </si>
  <si>
    <t>汉庭优佳酒店(厦门中山路步行街店)</t>
  </si>
  <si>
    <t>329.00</t>
  </si>
  <si>
    <t>2023-03-14 09:07:13</t>
  </si>
  <si>
    <t>3131993</t>
  </si>
  <si>
    <t>锋态度酒店(广州火车站地铁站中医药大学店)</t>
  </si>
  <si>
    <t>284.00</t>
  </si>
  <si>
    <t>2023-03-14 08:37:34</t>
  </si>
  <si>
    <t>3131989</t>
  </si>
  <si>
    <t>汉庭优佳酒店(北京广安门大观园店)</t>
  </si>
  <si>
    <t>426.00</t>
  </si>
  <si>
    <t>2023-03-14 08:37:20</t>
  </si>
  <si>
    <t>3131867</t>
  </si>
  <si>
    <t>尚客优精选酒店(新安洛新产业聚集区店)</t>
  </si>
  <si>
    <t>114.00</t>
  </si>
  <si>
    <t>2023-03-14 07:17:56</t>
  </si>
  <si>
    <t>3131805</t>
  </si>
  <si>
    <t>格美酒店(宁波会展中心明楼地铁站店)</t>
  </si>
  <si>
    <t>255.00</t>
  </si>
  <si>
    <t>2023-03-14 06:28:19</t>
  </si>
  <si>
    <t>3131797</t>
  </si>
  <si>
    <t>骏怡连锁酒店(海盐绮园城北东路店)</t>
  </si>
  <si>
    <t>97.00</t>
  </si>
  <si>
    <t>2023-03-14 06:17:03</t>
  </si>
  <si>
    <t>2023-03-08</t>
  </si>
  <si>
    <t>3107835</t>
  </si>
  <si>
    <t>福州三迪希尔顿酒店</t>
  </si>
  <si>
    <t>LOW LIYIAMANDA</t>
  </si>
  <si>
    <t>759.00</t>
  </si>
  <si>
    <t>2023-03-08 09:35:37</t>
  </si>
  <si>
    <t>3107581</t>
  </si>
  <si>
    <t>香港九龙酒店</t>
  </si>
  <si>
    <t>GONG JIANTAO</t>
  </si>
  <si>
    <t>2023-03-13</t>
  </si>
  <si>
    <t>1748.00</t>
  </si>
  <si>
    <t>2023-03-08 08:28:31</t>
  </si>
  <si>
    <t>直采</t>
  </si>
  <si>
    <t>2023-03-07</t>
  </si>
  <si>
    <t>3102868</t>
  </si>
  <si>
    <t>怡莱酒店(南京新街口王府大街店)</t>
  </si>
  <si>
    <t>178.00</t>
  </si>
  <si>
    <t>2023-03-07 01:31:04</t>
  </si>
  <si>
    <t>2023-03-04</t>
  </si>
  <si>
    <t>3093552</t>
  </si>
  <si>
    <t>汉庭酒店(长沙五一大道迎宾路地铁站店)</t>
  </si>
  <si>
    <t>244.00</t>
  </si>
  <si>
    <t>2023-03-04 23:06:53</t>
  </si>
  <si>
    <t>3093011</t>
  </si>
  <si>
    <t>星程酒店(无锡崇安寺步行街店)</t>
  </si>
  <si>
    <t>175.00</t>
  </si>
  <si>
    <t>2023-03-04 20:39:30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</si>
</sst>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44999</v>
      </c>
      <c r="G2" s="6">
        <v>45000</v>
      </c>
      <c r="H2" s="4">
        <v>1</v>
      </c>
      <c r="I2" s="4">
        <v>1</v>
      </c>
      <c r="J2" s="4">
        <v>1</v>
      </c>
      <c r="K2" s="4" t="s">
        <v>30</v>
      </c>
      <c r="L2" s="4">
        <v>175</v>
      </c>
      <c r="M2" s="4">
        <v>175</v>
      </c>
      <c r="N2" s="4" t="s">
        <v>31</v>
      </c>
      <c r="O2" s="4" t="s">
        <v>32</v>
      </c>
      <c r="P2" s="4" t="s">
        <v>33</v>
      </c>
      <c r="Q2" s="4">
        <v>0</v>
      </c>
      <c r="R2" s="7">
        <v>44989</v>
      </c>
      <c r="S2" s="6">
        <v>45015</v>
      </c>
      <c r="T2" s="4" t="s">
        <v>34</v>
      </c>
      <c r="U2" s="4">
        <v>175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44999</v>
      </c>
      <c r="G3" s="6">
        <v>45000</v>
      </c>
      <c r="H3" s="4">
        <v>1</v>
      </c>
      <c r="I3" s="4">
        <v>1</v>
      </c>
      <c r="J3" s="4">
        <v>1</v>
      </c>
      <c r="K3" s="4" t="s">
        <v>30</v>
      </c>
      <c r="L3" s="4">
        <v>244</v>
      </c>
      <c r="M3" s="4">
        <v>244</v>
      </c>
      <c r="N3" s="4" t="s">
        <v>40</v>
      </c>
      <c r="O3" s="4" t="s">
        <v>32</v>
      </c>
      <c r="P3" s="4" t="s">
        <v>33</v>
      </c>
      <c r="Q3" s="4">
        <v>0</v>
      </c>
      <c r="R3" s="7">
        <v>44989</v>
      </c>
      <c r="S3" s="6">
        <v>45015</v>
      </c>
      <c r="T3" s="4" t="s">
        <v>34</v>
      </c>
      <c r="U3" s="4">
        <v>244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44999</v>
      </c>
      <c r="G4" s="6">
        <v>45000</v>
      </c>
      <c r="H4" s="4">
        <v>1</v>
      </c>
      <c r="I4" s="4">
        <v>1</v>
      </c>
      <c r="J4" s="4">
        <v>1</v>
      </c>
      <c r="K4" s="4" t="s">
        <v>30</v>
      </c>
      <c r="L4" s="4">
        <v>178</v>
      </c>
      <c r="M4" s="4">
        <v>178</v>
      </c>
      <c r="N4" s="4" t="s">
        <v>46</v>
      </c>
      <c r="O4" s="4" t="s">
        <v>32</v>
      </c>
      <c r="P4" s="4" t="s">
        <v>33</v>
      </c>
      <c r="Q4" s="4">
        <v>0</v>
      </c>
      <c r="R4" s="7">
        <v>44992</v>
      </c>
      <c r="S4" s="6">
        <v>45015</v>
      </c>
      <c r="T4" s="4" t="s">
        <v>34</v>
      </c>
      <c r="U4" s="4">
        <v>178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44998</v>
      </c>
      <c r="G5" s="6">
        <v>45000</v>
      </c>
      <c r="H5" s="4">
        <v>1</v>
      </c>
      <c r="I5" s="4">
        <v>2</v>
      </c>
      <c r="J5" s="4">
        <v>2</v>
      </c>
      <c r="K5" s="4" t="s">
        <v>30</v>
      </c>
      <c r="L5" s="4">
        <v>1748</v>
      </c>
      <c r="M5" s="4">
        <v>1748</v>
      </c>
      <c r="N5" s="4" t="s">
        <v>52</v>
      </c>
      <c r="O5" s="4" t="s">
        <v>32</v>
      </c>
      <c r="P5" s="4" t="s">
        <v>33</v>
      </c>
      <c r="Q5" s="4">
        <v>0</v>
      </c>
      <c r="R5" s="7">
        <v>44993</v>
      </c>
      <c r="S5" s="6">
        <v>45015</v>
      </c>
      <c r="T5" s="4" t="s">
        <v>34</v>
      </c>
      <c r="U5" s="4">
        <v>1748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44999</v>
      </c>
      <c r="G6" s="6">
        <v>45000</v>
      </c>
      <c r="H6" s="4">
        <v>1</v>
      </c>
      <c r="I6" s="4">
        <v>1</v>
      </c>
      <c r="J6" s="4">
        <v>1</v>
      </c>
      <c r="K6" s="4" t="s">
        <v>30</v>
      </c>
      <c r="L6" s="4">
        <v>759</v>
      </c>
      <c r="M6" s="4">
        <v>759</v>
      </c>
      <c r="N6" s="4" t="s">
        <v>58</v>
      </c>
      <c r="O6" s="4" t="s">
        <v>32</v>
      </c>
      <c r="P6" s="4" t="s">
        <v>33</v>
      </c>
      <c r="Q6" s="4">
        <v>0</v>
      </c>
      <c r="R6" s="7">
        <v>44993</v>
      </c>
      <c r="S6" s="6">
        <v>45015</v>
      </c>
      <c r="T6" s="4" t="s">
        <v>34</v>
      </c>
      <c r="U6" s="4">
        <v>759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44999</v>
      </c>
      <c r="G7" s="6">
        <v>45000</v>
      </c>
      <c r="H7" s="4">
        <v>1</v>
      </c>
      <c r="I7" s="4">
        <v>1</v>
      </c>
      <c r="J7" s="4">
        <v>1</v>
      </c>
      <c r="K7" s="4" t="s">
        <v>30</v>
      </c>
      <c r="L7" s="4">
        <v>149</v>
      </c>
      <c r="M7" s="4">
        <v>149</v>
      </c>
      <c r="N7" s="4" t="s">
        <v>64</v>
      </c>
      <c r="O7" s="4" t="s">
        <v>32</v>
      </c>
      <c r="P7" s="4" t="s">
        <v>33</v>
      </c>
      <c r="Q7" s="4">
        <v>0</v>
      </c>
      <c r="R7" s="7">
        <v>44999</v>
      </c>
      <c r="S7" s="6">
        <v>45015</v>
      </c>
      <c r="T7" s="4" t="s">
        <v>34</v>
      </c>
      <c r="U7" s="4">
        <v>149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44999</v>
      </c>
      <c r="G8" s="6">
        <v>45000</v>
      </c>
      <c r="H8" s="4">
        <v>1</v>
      </c>
      <c r="I8" s="4">
        <v>1</v>
      </c>
      <c r="J8" s="4">
        <v>1</v>
      </c>
      <c r="K8" s="4" t="s">
        <v>30</v>
      </c>
      <c r="L8" s="4">
        <v>97</v>
      </c>
      <c r="M8" s="4">
        <v>97</v>
      </c>
      <c r="N8" s="4" t="s">
        <v>70</v>
      </c>
      <c r="O8" s="4" t="s">
        <v>32</v>
      </c>
      <c r="P8" s="4" t="s">
        <v>33</v>
      </c>
      <c r="Q8" s="4">
        <v>0</v>
      </c>
      <c r="R8" s="7">
        <v>44999</v>
      </c>
      <c r="S8" s="6">
        <v>45015</v>
      </c>
      <c r="T8" s="4" t="s">
        <v>34</v>
      </c>
      <c r="U8" s="4">
        <v>97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44999</v>
      </c>
      <c r="G9" s="6">
        <v>45000</v>
      </c>
      <c r="H9" s="4">
        <v>1</v>
      </c>
      <c r="I9" s="4">
        <v>1</v>
      </c>
      <c r="J9" s="4">
        <v>1</v>
      </c>
      <c r="K9" s="4" t="s">
        <v>30</v>
      </c>
      <c r="L9" s="4">
        <v>255</v>
      </c>
      <c r="M9" s="4">
        <v>255</v>
      </c>
      <c r="N9" s="4" t="s">
        <v>76</v>
      </c>
      <c r="O9" s="4" t="s">
        <v>32</v>
      </c>
      <c r="P9" s="4" t="s">
        <v>33</v>
      </c>
      <c r="Q9" s="4">
        <v>0</v>
      </c>
      <c r="R9" s="7">
        <v>44999</v>
      </c>
      <c r="S9" s="6">
        <v>45015</v>
      </c>
      <c r="T9" s="4" t="s">
        <v>34</v>
      </c>
      <c r="U9" s="4">
        <v>255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44999</v>
      </c>
      <c r="G10" s="6">
        <v>45000</v>
      </c>
      <c r="H10" s="4">
        <v>1</v>
      </c>
      <c r="I10" s="4">
        <v>1</v>
      </c>
      <c r="J10" s="4">
        <v>1</v>
      </c>
      <c r="K10" s="4" t="s">
        <v>30</v>
      </c>
      <c r="L10" s="4">
        <v>114</v>
      </c>
      <c r="M10" s="4">
        <v>114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44999</v>
      </c>
      <c r="S10" s="6">
        <v>45015</v>
      </c>
      <c r="T10" s="4" t="s">
        <v>34</v>
      </c>
      <c r="U10" s="4">
        <v>114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29</v>
      </c>
      <c r="F11" s="6">
        <v>44999</v>
      </c>
      <c r="G11" s="6">
        <v>45000</v>
      </c>
      <c r="H11" s="4">
        <v>1</v>
      </c>
      <c r="I11" s="4">
        <v>1</v>
      </c>
      <c r="J11" s="4">
        <v>1</v>
      </c>
      <c r="K11" s="4" t="s">
        <v>30</v>
      </c>
      <c r="L11" s="4">
        <v>426</v>
      </c>
      <c r="M11" s="4">
        <v>426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44999</v>
      </c>
      <c r="S11" s="6">
        <v>45015</v>
      </c>
      <c r="T11" s="4" t="s">
        <v>34</v>
      </c>
      <c r="U11" s="4">
        <v>426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44999</v>
      </c>
      <c r="G12" s="6">
        <v>45000</v>
      </c>
      <c r="H12" s="4">
        <v>1</v>
      </c>
      <c r="I12" s="4">
        <v>1</v>
      </c>
      <c r="J12" s="4">
        <v>1</v>
      </c>
      <c r="K12" s="4" t="s">
        <v>30</v>
      </c>
      <c r="L12" s="4">
        <v>284</v>
      </c>
      <c r="M12" s="4">
        <v>284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44999</v>
      </c>
      <c r="S12" s="6">
        <v>45015</v>
      </c>
      <c r="T12" s="4" t="s">
        <v>34</v>
      </c>
      <c r="U12" s="4">
        <v>284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39</v>
      </c>
      <c r="F13" s="6">
        <v>44999</v>
      </c>
      <c r="G13" s="6">
        <v>45000</v>
      </c>
      <c r="H13" s="4">
        <v>1</v>
      </c>
      <c r="I13" s="4">
        <v>1</v>
      </c>
      <c r="J13" s="4">
        <v>1</v>
      </c>
      <c r="K13" s="4" t="s">
        <v>30</v>
      </c>
      <c r="L13" s="4">
        <v>329</v>
      </c>
      <c r="M13" s="4">
        <v>329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44999</v>
      </c>
      <c r="S13" s="6">
        <v>45015</v>
      </c>
      <c r="T13" s="4" t="s">
        <v>34</v>
      </c>
      <c r="U13" s="4">
        <v>329</v>
      </c>
      <c r="V13" s="4">
        <v>0</v>
      </c>
      <c r="W13" s="4">
        <v>0</v>
      </c>
      <c r="X13" s="4" t="s">
        <v>99</v>
      </c>
      <c r="Y13" s="4" t="s">
        <v>54</v>
      </c>
    </row>
    <row r="14" s="4" customFormat="1" spans="1:25">
      <c r="A14" s="4" t="s">
        <v>96</v>
      </c>
      <c r="B14" s="4" t="s">
        <v>26</v>
      </c>
      <c r="C14" s="4" t="s">
        <v>100</v>
      </c>
      <c r="D14" s="4" t="s">
        <v>97</v>
      </c>
      <c r="E14" s="4" t="s">
        <v>39</v>
      </c>
      <c r="F14" s="6">
        <v>44999</v>
      </c>
      <c r="G14" s="6">
        <v>45000</v>
      </c>
      <c r="H14" s="4">
        <v>1</v>
      </c>
      <c r="I14" s="4">
        <v>1</v>
      </c>
      <c r="J14" s="4">
        <v>1</v>
      </c>
      <c r="K14" s="4" t="s">
        <v>30</v>
      </c>
      <c r="L14" s="4">
        <v>-329</v>
      </c>
      <c r="M14" s="4">
        <v>-329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44999</v>
      </c>
      <c r="S14" s="6">
        <v>45015</v>
      </c>
      <c r="T14" s="4" t="s">
        <v>34</v>
      </c>
      <c r="U14" s="4">
        <v>-329</v>
      </c>
      <c r="V14" s="4">
        <v>0</v>
      </c>
      <c r="W14" s="4">
        <v>0</v>
      </c>
      <c r="X14" s="4" t="s">
        <v>99</v>
      </c>
      <c r="Y14" s="4" t="s">
        <v>54</v>
      </c>
    </row>
    <row r="15" s="4" customFormat="1" spans="1:25">
      <c r="A15" s="4" t="s">
        <v>61</v>
      </c>
      <c r="B15" s="4" t="s">
        <v>26</v>
      </c>
      <c r="C15" s="4" t="s">
        <v>100</v>
      </c>
      <c r="D15" s="4" t="s">
        <v>62</v>
      </c>
      <c r="E15" s="4" t="s">
        <v>63</v>
      </c>
      <c r="F15" s="6">
        <v>44999</v>
      </c>
      <c r="G15" s="6">
        <v>45000</v>
      </c>
      <c r="H15" s="4">
        <v>1</v>
      </c>
      <c r="I15" s="4">
        <v>1</v>
      </c>
      <c r="J15" s="4">
        <v>1</v>
      </c>
      <c r="K15" s="4" t="s">
        <v>30</v>
      </c>
      <c r="L15" s="4">
        <v>-149</v>
      </c>
      <c r="M15" s="4">
        <v>-149</v>
      </c>
      <c r="N15" s="4" t="s">
        <v>64</v>
      </c>
      <c r="O15" s="4" t="s">
        <v>32</v>
      </c>
      <c r="P15" s="4" t="s">
        <v>33</v>
      </c>
      <c r="Q15" s="4">
        <v>0</v>
      </c>
      <c r="R15" s="7">
        <v>44999</v>
      </c>
      <c r="S15" s="6">
        <v>45015</v>
      </c>
      <c r="T15" s="4" t="s">
        <v>34</v>
      </c>
      <c r="U15" s="4">
        <v>-149</v>
      </c>
      <c r="V15" s="4">
        <v>0</v>
      </c>
      <c r="W15" s="4">
        <v>0</v>
      </c>
      <c r="X15" s="4" t="s">
        <v>65</v>
      </c>
      <c r="Y15" s="4" t="s">
        <v>66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44999</v>
      </c>
      <c r="G16" s="6">
        <v>45000</v>
      </c>
      <c r="H16" s="4">
        <v>1</v>
      </c>
      <c r="I16" s="4">
        <v>1</v>
      </c>
      <c r="J16" s="4">
        <v>1</v>
      </c>
      <c r="K16" s="4" t="s">
        <v>30</v>
      </c>
      <c r="L16" s="4">
        <v>269</v>
      </c>
      <c r="M16" s="4">
        <v>269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44999</v>
      </c>
      <c r="S16" s="6">
        <v>45015</v>
      </c>
      <c r="T16" s="4" t="s">
        <v>34</v>
      </c>
      <c r="U16" s="4">
        <v>269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102</v>
      </c>
      <c r="E17" s="4" t="s">
        <v>108</v>
      </c>
      <c r="F17" s="6">
        <v>44999</v>
      </c>
      <c r="G17" s="6">
        <v>45000</v>
      </c>
      <c r="H17" s="4">
        <v>1</v>
      </c>
      <c r="I17" s="4">
        <v>1</v>
      </c>
      <c r="J17" s="4">
        <v>1</v>
      </c>
      <c r="K17" s="4" t="s">
        <v>30</v>
      </c>
      <c r="L17" s="4">
        <v>286</v>
      </c>
      <c r="M17" s="4">
        <v>286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44999</v>
      </c>
      <c r="S17" s="6">
        <v>45015</v>
      </c>
      <c r="T17" s="4" t="s">
        <v>34</v>
      </c>
      <c r="U17" s="4">
        <v>286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62</v>
      </c>
      <c r="E18" s="4" t="s">
        <v>112</v>
      </c>
      <c r="F18" s="6">
        <v>44999</v>
      </c>
      <c r="G18" s="6">
        <v>45000</v>
      </c>
      <c r="H18" s="4">
        <v>1</v>
      </c>
      <c r="I18" s="4">
        <v>1</v>
      </c>
      <c r="J18" s="4">
        <v>1</v>
      </c>
      <c r="K18" s="4" t="s">
        <v>30</v>
      </c>
      <c r="L18" s="4">
        <v>166</v>
      </c>
      <c r="M18" s="4">
        <v>166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44999</v>
      </c>
      <c r="S18" s="6">
        <v>45015</v>
      </c>
      <c r="T18" s="4" t="s">
        <v>34</v>
      </c>
      <c r="U18" s="4">
        <v>166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44999</v>
      </c>
      <c r="G19" s="6">
        <v>45000</v>
      </c>
      <c r="H19" s="4">
        <v>1</v>
      </c>
      <c r="I19" s="4">
        <v>1</v>
      </c>
      <c r="J19" s="4">
        <v>1</v>
      </c>
      <c r="K19" s="4" t="s">
        <v>30</v>
      </c>
      <c r="L19" s="4">
        <v>189</v>
      </c>
      <c r="M19" s="4">
        <v>189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44999</v>
      </c>
      <c r="S19" s="6">
        <v>45015</v>
      </c>
      <c r="T19" s="4" t="s">
        <v>34</v>
      </c>
      <c r="U19" s="4">
        <v>189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29</v>
      </c>
      <c r="F20" s="6">
        <v>44999</v>
      </c>
      <c r="G20" s="6">
        <v>45000</v>
      </c>
      <c r="H20" s="4">
        <v>1</v>
      </c>
      <c r="I20" s="4">
        <v>1</v>
      </c>
      <c r="J20" s="4">
        <v>1</v>
      </c>
      <c r="K20" s="4" t="s">
        <v>30</v>
      </c>
      <c r="L20" s="4">
        <v>166</v>
      </c>
      <c r="M20" s="4">
        <v>166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44999</v>
      </c>
      <c r="S20" s="6">
        <v>45015</v>
      </c>
      <c r="T20" s="4" t="s">
        <v>34</v>
      </c>
      <c r="U20" s="4">
        <v>166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62</v>
      </c>
      <c r="E21" s="4" t="s">
        <v>63</v>
      </c>
      <c r="F21" s="6">
        <v>44999</v>
      </c>
      <c r="G21" s="6">
        <v>45000</v>
      </c>
      <c r="H21" s="4">
        <v>1</v>
      </c>
      <c r="I21" s="4">
        <v>1</v>
      </c>
      <c r="J21" s="4">
        <v>1</v>
      </c>
      <c r="K21" s="4" t="s">
        <v>30</v>
      </c>
      <c r="L21" s="4">
        <v>149</v>
      </c>
      <c r="M21" s="4">
        <v>149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44999</v>
      </c>
      <c r="S21" s="6">
        <v>45015</v>
      </c>
      <c r="T21" s="4" t="s">
        <v>34</v>
      </c>
      <c r="U21" s="4">
        <v>149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44999</v>
      </c>
      <c r="G22" s="6">
        <v>45000</v>
      </c>
      <c r="H22" s="4">
        <v>1</v>
      </c>
      <c r="I22" s="4">
        <v>1</v>
      </c>
      <c r="J22" s="4">
        <v>1</v>
      </c>
      <c r="K22" s="4" t="s">
        <v>30</v>
      </c>
      <c r="L22" s="4">
        <v>132</v>
      </c>
      <c r="M22" s="4">
        <v>132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44999</v>
      </c>
      <c r="S22" s="6">
        <v>45015</v>
      </c>
      <c r="T22" s="4" t="s">
        <v>34</v>
      </c>
      <c r="U22" s="4">
        <v>132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44999</v>
      </c>
      <c r="G23" s="6">
        <v>45000</v>
      </c>
      <c r="H23" s="4">
        <v>1</v>
      </c>
      <c r="I23" s="4">
        <v>1</v>
      </c>
      <c r="J23" s="4">
        <v>1</v>
      </c>
      <c r="K23" s="4" t="s">
        <v>30</v>
      </c>
      <c r="L23" s="4">
        <v>470</v>
      </c>
      <c r="M23" s="4">
        <v>470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44999</v>
      </c>
      <c r="S23" s="6">
        <v>45015</v>
      </c>
      <c r="T23" s="4" t="s">
        <v>34</v>
      </c>
      <c r="U23" s="4">
        <v>470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62</v>
      </c>
      <c r="E24" s="4" t="s">
        <v>63</v>
      </c>
      <c r="F24" s="6">
        <v>44999</v>
      </c>
      <c r="G24" s="6">
        <v>45000</v>
      </c>
      <c r="H24" s="4">
        <v>1</v>
      </c>
      <c r="I24" s="4">
        <v>1</v>
      </c>
      <c r="J24" s="4">
        <v>1</v>
      </c>
      <c r="K24" s="4" t="s">
        <v>30</v>
      </c>
      <c r="L24" s="4">
        <v>149</v>
      </c>
      <c r="M24" s="4">
        <v>149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44999</v>
      </c>
      <c r="S24" s="6">
        <v>45015</v>
      </c>
      <c r="T24" s="4" t="s">
        <v>34</v>
      </c>
      <c r="U24" s="4">
        <v>149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117</v>
      </c>
      <c r="E25" s="4" t="s">
        <v>148</v>
      </c>
      <c r="F25" s="6">
        <v>44999</v>
      </c>
      <c r="G25" s="6">
        <v>45000</v>
      </c>
      <c r="H25" s="4">
        <v>1</v>
      </c>
      <c r="I25" s="4">
        <v>1</v>
      </c>
      <c r="J25" s="4">
        <v>1</v>
      </c>
      <c r="K25" s="4" t="s">
        <v>30</v>
      </c>
      <c r="L25" s="4">
        <v>197</v>
      </c>
      <c r="M25" s="4">
        <v>197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44999</v>
      </c>
      <c r="S25" s="6">
        <v>45015</v>
      </c>
      <c r="T25" s="4" t="s">
        <v>34</v>
      </c>
      <c r="U25" s="4">
        <v>197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44999</v>
      </c>
      <c r="G26" s="6">
        <v>45000</v>
      </c>
      <c r="H26" s="4">
        <v>1</v>
      </c>
      <c r="I26" s="4">
        <v>1</v>
      </c>
      <c r="J26" s="4">
        <v>1</v>
      </c>
      <c r="K26" s="4" t="s">
        <v>30</v>
      </c>
      <c r="L26" s="4">
        <v>195</v>
      </c>
      <c r="M26" s="4">
        <v>195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44999</v>
      </c>
      <c r="S26" s="6">
        <v>45015</v>
      </c>
      <c r="T26" s="4" t="s">
        <v>34</v>
      </c>
      <c r="U26" s="4">
        <v>195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131</v>
      </c>
      <c r="B27" s="4" t="s">
        <v>26</v>
      </c>
      <c r="C27" s="4" t="s">
        <v>100</v>
      </c>
      <c r="D27" s="4" t="s">
        <v>132</v>
      </c>
      <c r="E27" s="4" t="s">
        <v>133</v>
      </c>
      <c r="F27" s="6">
        <v>44999</v>
      </c>
      <c r="G27" s="6">
        <v>45000</v>
      </c>
      <c r="H27" s="4">
        <v>1</v>
      </c>
      <c r="I27" s="4">
        <v>1</v>
      </c>
      <c r="J27" s="4">
        <v>1</v>
      </c>
      <c r="K27" s="4" t="s">
        <v>30</v>
      </c>
      <c r="L27" s="4">
        <v>-132</v>
      </c>
      <c r="M27" s="4">
        <v>-132</v>
      </c>
      <c r="N27" s="4" t="s">
        <v>134</v>
      </c>
      <c r="O27" s="4" t="s">
        <v>32</v>
      </c>
      <c r="P27" s="4" t="s">
        <v>33</v>
      </c>
      <c r="Q27" s="4">
        <v>0</v>
      </c>
      <c r="R27" s="7">
        <v>44999</v>
      </c>
      <c r="S27" s="6">
        <v>45015</v>
      </c>
      <c r="T27" s="4" t="s">
        <v>34</v>
      </c>
      <c r="U27" s="4">
        <v>-132</v>
      </c>
      <c r="V27" s="4">
        <v>0</v>
      </c>
      <c r="W27" s="4">
        <v>0</v>
      </c>
      <c r="X27" s="4" t="s">
        <v>135</v>
      </c>
      <c r="Y27" s="4" t="s">
        <v>136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29</v>
      </c>
      <c r="F28" s="6">
        <v>44999</v>
      </c>
      <c r="G28" s="6">
        <v>45000</v>
      </c>
      <c r="H28" s="4">
        <v>1</v>
      </c>
      <c r="I28" s="4">
        <v>1</v>
      </c>
      <c r="J28" s="4">
        <v>1</v>
      </c>
      <c r="K28" s="4" t="s">
        <v>30</v>
      </c>
      <c r="L28" s="4">
        <v>177</v>
      </c>
      <c r="M28" s="4">
        <v>177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44999</v>
      </c>
      <c r="S28" s="6">
        <v>45015</v>
      </c>
      <c r="T28" s="4" t="s">
        <v>34</v>
      </c>
      <c r="U28" s="4">
        <v>177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158</v>
      </c>
      <c r="B29" s="4" t="s">
        <v>26</v>
      </c>
      <c r="C29" s="4" t="s">
        <v>163</v>
      </c>
      <c r="D29" s="4" t="s">
        <v>159</v>
      </c>
      <c r="E29" s="4" t="s">
        <v>29</v>
      </c>
      <c r="F29" s="6">
        <v>44999</v>
      </c>
      <c r="G29" s="6">
        <v>45000</v>
      </c>
      <c r="H29" s="4">
        <v>1</v>
      </c>
      <c r="I29" s="4">
        <v>1</v>
      </c>
      <c r="J29" s="4">
        <v>1</v>
      </c>
      <c r="K29" s="4" t="s">
        <v>30</v>
      </c>
      <c r="L29" s="4">
        <v>-177</v>
      </c>
      <c r="M29" s="4">
        <v>-177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44999.9699652778</v>
      </c>
      <c r="S29" s="6">
        <v>45015</v>
      </c>
      <c r="T29" s="4" t="s">
        <v>34</v>
      </c>
      <c r="U29" s="4">
        <v>-177</v>
      </c>
      <c r="V29" s="4">
        <v>0</v>
      </c>
      <c r="W29" s="4">
        <v>0</v>
      </c>
      <c r="X29" s="4" t="s">
        <v>161</v>
      </c>
      <c r="Y29" s="4" t="s">
        <v>162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A32" sqref="A32:C3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164</v>
      </c>
    </row>
    <row r="2" s="4" customFormat="1" spans="1:9">
      <c r="A2" s="5">
        <v>999223012793084</v>
      </c>
      <c r="B2" s="6">
        <v>44999</v>
      </c>
      <c r="C2" s="6">
        <v>45000</v>
      </c>
      <c r="D2" s="4">
        <v>175</v>
      </c>
      <c r="E2" s="4" t="str">
        <f>VLOOKUP(A2,HOP!A:L,12,0)</f>
        <v>175.00</v>
      </c>
      <c r="F2" s="4" t="str">
        <f>VLOOKUP(A2,HOP!A:C,3,0)</f>
        <v>3093011</v>
      </c>
      <c r="G2" s="4">
        <f>D2-E2</f>
        <v>0</v>
      </c>
      <c r="H2" s="4" t="str">
        <f>$H$1&amp;F2</f>
        <v>，3093011</v>
      </c>
      <c r="I2" s="4" t="str">
        <f>VLOOKUP(A2,HOP!A:U,21,0)</f>
        <v>直连</v>
      </c>
    </row>
    <row r="3" s="4" customFormat="1" spans="1:9">
      <c r="A3" s="5">
        <v>999223026498625</v>
      </c>
      <c r="B3" s="6">
        <v>44999</v>
      </c>
      <c r="C3" s="6">
        <v>45000</v>
      </c>
      <c r="D3" s="4">
        <v>244</v>
      </c>
      <c r="E3" s="4" t="str">
        <f>VLOOKUP(A3,HOP!A:L,12,0)</f>
        <v>244.00</v>
      </c>
      <c r="F3" s="4" t="str">
        <f>VLOOKUP(A3,HOP!A:C,3,0)</f>
        <v>3093552</v>
      </c>
      <c r="G3" s="4">
        <f t="shared" ref="G3:G25" si="0">D3-E3</f>
        <v>0</v>
      </c>
      <c r="H3" s="4" t="str">
        <f t="shared" ref="H3:H25" si="1">$H$1&amp;F3</f>
        <v>，3093552</v>
      </c>
      <c r="I3" s="4" t="str">
        <f>VLOOKUP(A3,HOP!A:U,21,0)</f>
        <v>直连</v>
      </c>
    </row>
    <row r="4" s="4" customFormat="1" spans="1:9">
      <c r="A4" s="5">
        <v>999223057905720</v>
      </c>
      <c r="B4" s="6">
        <v>44999</v>
      </c>
      <c r="C4" s="6">
        <v>45000</v>
      </c>
      <c r="D4" s="4">
        <v>178</v>
      </c>
      <c r="E4" s="4" t="str">
        <f>VLOOKUP(A4,HOP!A:L,12,0)</f>
        <v>178.00</v>
      </c>
      <c r="F4" s="4" t="str">
        <f>VLOOKUP(A4,HOP!A:C,3,0)</f>
        <v>3102868</v>
      </c>
      <c r="G4" s="4">
        <f t="shared" si="0"/>
        <v>0</v>
      </c>
      <c r="H4" s="4" t="str">
        <f t="shared" si="1"/>
        <v>，3102868</v>
      </c>
      <c r="I4" s="4" t="str">
        <f>VLOOKUP(A4,HOP!A:U,21,0)</f>
        <v>直连</v>
      </c>
    </row>
    <row r="5" s="4" customFormat="1" spans="1:9">
      <c r="A5" s="5">
        <v>999223075225180</v>
      </c>
      <c r="B5" s="6">
        <v>44998</v>
      </c>
      <c r="C5" s="6">
        <v>45000</v>
      </c>
      <c r="D5" s="4">
        <v>1748</v>
      </c>
      <c r="E5" s="4" t="str">
        <f>VLOOKUP(A5,HOP!A:L,12,0)</f>
        <v>1748.00</v>
      </c>
      <c r="F5" s="4" t="str">
        <f>VLOOKUP(A5,HOP!A:C,3,0)</f>
        <v>3107581</v>
      </c>
      <c r="G5" s="4">
        <f t="shared" si="0"/>
        <v>0</v>
      </c>
      <c r="H5" s="4" t="str">
        <f t="shared" si="1"/>
        <v>，3107581</v>
      </c>
      <c r="I5" s="4" t="str">
        <f>VLOOKUP(A5,HOP!A:U,21,0)</f>
        <v>直采</v>
      </c>
    </row>
    <row r="6" s="4" customFormat="1" spans="1:9">
      <c r="A6" s="5">
        <v>999223079637319</v>
      </c>
      <c r="B6" s="6">
        <v>44999</v>
      </c>
      <c r="C6" s="6">
        <v>45000</v>
      </c>
      <c r="D6" s="4">
        <v>759</v>
      </c>
      <c r="E6" s="4" t="str">
        <f>VLOOKUP(A6,HOP!A:L,12,0)</f>
        <v>759.00</v>
      </c>
      <c r="F6" s="4" t="str">
        <f>VLOOKUP(A6,HOP!A:C,3,0)</f>
        <v>3107835</v>
      </c>
      <c r="G6" s="4">
        <f t="shared" si="0"/>
        <v>0</v>
      </c>
      <c r="H6" s="4" t="str">
        <f t="shared" si="1"/>
        <v>，3107835</v>
      </c>
      <c r="I6" s="4" t="str">
        <f>VLOOKUP(A6,HOP!A:U,21,0)</f>
        <v>直连</v>
      </c>
    </row>
    <row r="7" s="4" customFormat="1" hidden="1" spans="1:9">
      <c r="A7" s="5">
        <v>999223175133306</v>
      </c>
      <c r="B7" s="6">
        <v>44999</v>
      </c>
      <c r="C7" s="6">
        <v>45000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999223175304381</v>
      </c>
      <c r="B8" s="6">
        <v>44999</v>
      </c>
      <c r="C8" s="6">
        <v>45000</v>
      </c>
      <c r="D8" s="4">
        <v>97</v>
      </c>
      <c r="E8" s="4" t="str">
        <f>VLOOKUP(A8,HOP!A:L,12,0)</f>
        <v>97.00</v>
      </c>
      <c r="F8" s="4" t="str">
        <f>VLOOKUP(A8,HOP!A:C,3,0)</f>
        <v>3131797</v>
      </c>
      <c r="G8" s="4">
        <f t="shared" si="0"/>
        <v>0</v>
      </c>
      <c r="H8" s="4" t="str">
        <f t="shared" si="1"/>
        <v>，3131797</v>
      </c>
      <c r="I8" s="4" t="str">
        <f>VLOOKUP(A8,HOP!A:U,21,0)</f>
        <v>直连</v>
      </c>
    </row>
    <row r="9" s="4" customFormat="1" spans="1:9">
      <c r="A9" s="5">
        <v>999223175319078</v>
      </c>
      <c r="B9" s="6">
        <v>44999</v>
      </c>
      <c r="C9" s="6">
        <v>45000</v>
      </c>
      <c r="D9" s="4">
        <v>255</v>
      </c>
      <c r="E9" s="4" t="str">
        <f>VLOOKUP(A9,HOP!A:L,12,0)</f>
        <v>255.00</v>
      </c>
      <c r="F9" s="4" t="str">
        <f>VLOOKUP(A9,HOP!A:C,3,0)</f>
        <v>3131805</v>
      </c>
      <c r="G9" s="4">
        <f t="shared" si="0"/>
        <v>0</v>
      </c>
      <c r="H9" s="4" t="str">
        <f t="shared" si="1"/>
        <v>，3131805</v>
      </c>
      <c r="I9" s="4" t="str">
        <f>VLOOKUP(A9,HOP!A:U,21,0)</f>
        <v>直连</v>
      </c>
    </row>
    <row r="10" s="4" customFormat="1" spans="1:9">
      <c r="A10" s="5">
        <v>999223175421128</v>
      </c>
      <c r="B10" s="6">
        <v>44999</v>
      </c>
      <c r="C10" s="6">
        <v>45000</v>
      </c>
      <c r="D10" s="4">
        <v>114</v>
      </c>
      <c r="E10" s="4" t="str">
        <f>VLOOKUP(A10,HOP!A:L,12,0)</f>
        <v>114.00</v>
      </c>
      <c r="F10" s="4" t="str">
        <f>VLOOKUP(A10,HOP!A:C,3,0)</f>
        <v>3131867</v>
      </c>
      <c r="G10" s="4">
        <f t="shared" si="0"/>
        <v>0</v>
      </c>
      <c r="H10" s="4" t="str">
        <f t="shared" si="1"/>
        <v>，3131867</v>
      </c>
      <c r="I10" s="4" t="str">
        <f>VLOOKUP(A10,HOP!A:U,21,0)</f>
        <v>直连</v>
      </c>
    </row>
    <row r="11" s="4" customFormat="1" spans="1:9">
      <c r="A11" s="5">
        <v>999223175796316</v>
      </c>
      <c r="B11" s="6">
        <v>44999</v>
      </c>
      <c r="C11" s="6">
        <v>45000</v>
      </c>
      <c r="D11" s="4">
        <v>426</v>
      </c>
      <c r="E11" s="4" t="str">
        <f>VLOOKUP(A11,HOP!A:L,12,0)</f>
        <v>426.00</v>
      </c>
      <c r="F11" s="4" t="str">
        <f>VLOOKUP(A11,HOP!A:C,3,0)</f>
        <v>3131989</v>
      </c>
      <c r="G11" s="4">
        <f t="shared" si="0"/>
        <v>0</v>
      </c>
      <c r="H11" s="4" t="str">
        <f t="shared" si="1"/>
        <v>，3131989</v>
      </c>
      <c r="I11" s="4" t="str">
        <f>VLOOKUP(A11,HOP!A:U,21,0)</f>
        <v>直连</v>
      </c>
    </row>
    <row r="12" s="4" customFormat="1" spans="1:9">
      <c r="A12" s="5">
        <v>999223175798261</v>
      </c>
      <c r="B12" s="6">
        <v>44999</v>
      </c>
      <c r="C12" s="6">
        <v>45000</v>
      </c>
      <c r="D12" s="4">
        <v>284</v>
      </c>
      <c r="E12" s="4" t="str">
        <f>VLOOKUP(A12,HOP!A:L,12,0)</f>
        <v>284.00</v>
      </c>
      <c r="F12" s="4" t="str">
        <f>VLOOKUP(A12,HOP!A:C,3,0)</f>
        <v>3131993</v>
      </c>
      <c r="G12" s="4">
        <f t="shared" si="0"/>
        <v>0</v>
      </c>
      <c r="H12" s="4" t="str">
        <f t="shared" si="1"/>
        <v>，3131993</v>
      </c>
      <c r="I12" s="4" t="str">
        <f>VLOOKUP(A12,HOP!A:U,21,0)</f>
        <v>直连</v>
      </c>
    </row>
    <row r="13" s="4" customFormat="1" hidden="1" spans="1:9">
      <c r="A13" s="5">
        <v>999223176142522</v>
      </c>
      <c r="B13" s="6">
        <v>44999</v>
      </c>
      <c r="C13" s="6">
        <v>45000</v>
      </c>
      <c r="D13" s="4">
        <v>0</v>
      </c>
      <c r="E13" s="4" t="str">
        <f>VLOOKUP(A13,HOP!A:L,12,0)</f>
        <v>329.00</v>
      </c>
      <c r="F13" s="4" t="str">
        <f>VLOOKUP(A13,HOP!A:C,3,0)</f>
        <v>3132045</v>
      </c>
      <c r="G13" s="4">
        <f t="shared" si="0"/>
        <v>-329</v>
      </c>
      <c r="H13" s="4" t="str">
        <f t="shared" si="1"/>
        <v>，3132045</v>
      </c>
      <c r="I13" s="4" t="str">
        <f>VLOOKUP(A13,HOP!A:U,21,0)</f>
        <v>直连</v>
      </c>
    </row>
    <row r="14" s="4" customFormat="1" spans="1:9">
      <c r="A14" s="5">
        <v>999223181562260</v>
      </c>
      <c r="B14" s="6">
        <v>44999</v>
      </c>
      <c r="C14" s="6">
        <v>45000</v>
      </c>
      <c r="D14" s="4">
        <v>269</v>
      </c>
      <c r="E14" s="4" t="str">
        <f>VLOOKUP(A14,HOP!A:L,12,0)</f>
        <v>269.00</v>
      </c>
      <c r="F14" s="4" t="str">
        <f>VLOOKUP(A14,HOP!A:C,3,0)</f>
        <v>3133456</v>
      </c>
      <c r="G14" s="4">
        <f t="shared" si="0"/>
        <v>0</v>
      </c>
      <c r="H14" s="4" t="str">
        <f t="shared" si="1"/>
        <v>，3133456</v>
      </c>
      <c r="I14" s="4" t="str">
        <f>VLOOKUP(A14,HOP!A:U,21,0)</f>
        <v>直连</v>
      </c>
    </row>
    <row r="15" s="4" customFormat="1" spans="1:9">
      <c r="A15" s="5">
        <v>999223181600058</v>
      </c>
      <c r="B15" s="6">
        <v>44999</v>
      </c>
      <c r="C15" s="6">
        <v>45000</v>
      </c>
      <c r="D15" s="4">
        <v>286</v>
      </c>
      <c r="E15" s="4" t="str">
        <f>VLOOKUP(A15,HOP!A:L,12,0)</f>
        <v>286.00</v>
      </c>
      <c r="F15" s="4" t="str">
        <f>VLOOKUP(A15,HOP!A:C,3,0)</f>
        <v>3133465</v>
      </c>
      <c r="G15" s="4">
        <f t="shared" si="0"/>
        <v>0</v>
      </c>
      <c r="H15" s="4" t="str">
        <f t="shared" si="1"/>
        <v>，3133465</v>
      </c>
      <c r="I15" s="4" t="str">
        <f>VLOOKUP(A15,HOP!A:U,21,0)</f>
        <v>直连</v>
      </c>
    </row>
    <row r="16" s="4" customFormat="1" spans="1:9">
      <c r="A16" s="5">
        <v>999223181670659</v>
      </c>
      <c r="B16" s="6">
        <v>44999</v>
      </c>
      <c r="C16" s="6">
        <v>45000</v>
      </c>
      <c r="D16" s="4">
        <v>166</v>
      </c>
      <c r="E16" s="4" t="str">
        <f>VLOOKUP(A16,HOP!A:L,12,0)</f>
        <v>166.00</v>
      </c>
      <c r="F16" s="4" t="str">
        <f>VLOOKUP(A16,HOP!A:C,3,0)</f>
        <v>3133493</v>
      </c>
      <c r="G16" s="4">
        <f t="shared" si="0"/>
        <v>0</v>
      </c>
      <c r="H16" s="4" t="str">
        <f t="shared" si="1"/>
        <v>，3133493</v>
      </c>
      <c r="I16" s="4" t="str">
        <f>VLOOKUP(A16,HOP!A:U,21,0)</f>
        <v>直连</v>
      </c>
    </row>
    <row r="17" s="4" customFormat="1" spans="1:9">
      <c r="A17" s="5">
        <v>999223181993550</v>
      </c>
      <c r="B17" s="6">
        <v>44999</v>
      </c>
      <c r="C17" s="6">
        <v>45000</v>
      </c>
      <c r="D17" s="4">
        <v>189</v>
      </c>
      <c r="E17" s="4" t="str">
        <f>VLOOKUP(A17,HOP!A:L,12,0)</f>
        <v>189.00</v>
      </c>
      <c r="F17" s="4" t="str">
        <f>VLOOKUP(A17,HOP!A:C,3,0)</f>
        <v>3133640</v>
      </c>
      <c r="G17" s="4">
        <f t="shared" si="0"/>
        <v>0</v>
      </c>
      <c r="H17" s="4" t="str">
        <f t="shared" si="1"/>
        <v>，3133640</v>
      </c>
      <c r="I17" s="4" t="str">
        <f>VLOOKUP(A17,HOP!A:U,21,0)</f>
        <v>直连</v>
      </c>
    </row>
    <row r="18" s="4" customFormat="1" spans="1:9">
      <c r="A18" s="5">
        <v>999223183203439</v>
      </c>
      <c r="B18" s="6">
        <v>44999</v>
      </c>
      <c r="C18" s="6">
        <v>45000</v>
      </c>
      <c r="D18" s="4">
        <v>166</v>
      </c>
      <c r="E18" s="4" t="str">
        <f>VLOOKUP(A18,HOP!A:L,12,0)</f>
        <v>166.00</v>
      </c>
      <c r="F18" s="4" t="str">
        <f>VLOOKUP(A18,HOP!A:C,3,0)</f>
        <v>3134163</v>
      </c>
      <c r="G18" s="4">
        <f t="shared" si="0"/>
        <v>0</v>
      </c>
      <c r="H18" s="4" t="str">
        <f t="shared" si="1"/>
        <v>，3134163</v>
      </c>
      <c r="I18" s="4" t="str">
        <f>VLOOKUP(A18,HOP!A:U,21,0)</f>
        <v>直连</v>
      </c>
    </row>
    <row r="19" s="4" customFormat="1" spans="1:9">
      <c r="A19" s="5">
        <v>999223183416735</v>
      </c>
      <c r="B19" s="6">
        <v>44999</v>
      </c>
      <c r="C19" s="6">
        <v>45000</v>
      </c>
      <c r="D19" s="4">
        <v>149</v>
      </c>
      <c r="E19" s="4" t="str">
        <f>VLOOKUP(A19,HOP!A:L,12,0)</f>
        <v>149.00</v>
      </c>
      <c r="F19" s="4" t="str">
        <f>VLOOKUP(A19,HOP!A:C,3,0)</f>
        <v>3134285</v>
      </c>
      <c r="G19" s="4">
        <f t="shared" si="0"/>
        <v>0</v>
      </c>
      <c r="H19" s="4" t="str">
        <f t="shared" si="1"/>
        <v>，3134285</v>
      </c>
      <c r="I19" s="4" t="str">
        <f>VLOOKUP(A19,HOP!A:U,21,0)</f>
        <v>直连</v>
      </c>
    </row>
    <row r="20" s="4" customFormat="1" hidden="1" spans="1:9">
      <c r="A20" s="5">
        <v>999223183839467</v>
      </c>
      <c r="B20" s="6">
        <v>44999</v>
      </c>
      <c r="C20" s="6">
        <v>45000</v>
      </c>
      <c r="D20" s="4">
        <v>0</v>
      </c>
      <c r="E20" s="4" t="str">
        <f>VLOOKUP(A20,HOP!A:L,12,0)</f>
        <v>0.00</v>
      </c>
      <c r="F20" s="4" t="str">
        <f>VLOOKUP(A20,HOP!A:C,3,0)</f>
        <v>3134450</v>
      </c>
      <c r="G20" s="4">
        <f t="shared" si="0"/>
        <v>0</v>
      </c>
      <c r="H20" s="4" t="str">
        <f t="shared" si="1"/>
        <v>，3134450</v>
      </c>
      <c r="I20" s="4" t="str">
        <f>VLOOKUP(A20,HOP!A:U,21,0)</f>
        <v>直连</v>
      </c>
    </row>
    <row r="21" s="4" customFormat="1" spans="1:9">
      <c r="A21" s="5">
        <v>999223184661330</v>
      </c>
      <c r="B21" s="6">
        <v>44999</v>
      </c>
      <c r="C21" s="6">
        <v>45000</v>
      </c>
      <c r="D21" s="4">
        <v>470</v>
      </c>
      <c r="E21" s="4" t="str">
        <f>VLOOKUP(A21,HOP!A:L,12,0)</f>
        <v>470.00</v>
      </c>
      <c r="F21" s="4" t="str">
        <f>VLOOKUP(A21,HOP!A:C,3,0)</f>
        <v>3134794</v>
      </c>
      <c r="G21" s="4">
        <f t="shared" si="0"/>
        <v>0</v>
      </c>
      <c r="H21" s="4" t="str">
        <f t="shared" si="1"/>
        <v>，3134794</v>
      </c>
      <c r="I21" s="4" t="str">
        <f>VLOOKUP(A21,HOP!A:U,21,0)</f>
        <v>直连</v>
      </c>
    </row>
    <row r="22" s="4" customFormat="1" spans="1:9">
      <c r="A22" s="5">
        <v>999223185083254</v>
      </c>
      <c r="B22" s="6">
        <v>44999</v>
      </c>
      <c r="C22" s="6">
        <v>45000</v>
      </c>
      <c r="D22" s="4">
        <v>149</v>
      </c>
      <c r="E22" s="4" t="str">
        <f>VLOOKUP(A22,HOP!A:L,12,0)</f>
        <v>149.00</v>
      </c>
      <c r="F22" s="4" t="str">
        <f>VLOOKUP(A22,HOP!A:C,3,0)</f>
        <v>3134975</v>
      </c>
      <c r="G22" s="4">
        <f t="shared" si="0"/>
        <v>0</v>
      </c>
      <c r="H22" s="4" t="str">
        <f t="shared" si="1"/>
        <v>，3134975</v>
      </c>
      <c r="I22" s="4" t="str">
        <f>VLOOKUP(A22,HOP!A:U,21,0)</f>
        <v>直连</v>
      </c>
    </row>
    <row r="23" s="4" customFormat="1" spans="1:9">
      <c r="A23" s="5">
        <v>999223185102745</v>
      </c>
      <c r="B23" s="6">
        <v>44999</v>
      </c>
      <c r="C23" s="6">
        <v>45000</v>
      </c>
      <c r="D23" s="4">
        <v>197</v>
      </c>
      <c r="E23" s="4" t="str">
        <f>VLOOKUP(A23,HOP!A:L,12,0)</f>
        <v>197.00</v>
      </c>
      <c r="F23" s="4" t="str">
        <f>VLOOKUP(A23,HOP!A:C,3,0)</f>
        <v>3134984</v>
      </c>
      <c r="G23" s="4">
        <f t="shared" si="0"/>
        <v>0</v>
      </c>
      <c r="H23" s="4" t="str">
        <f t="shared" si="1"/>
        <v>，3134984</v>
      </c>
      <c r="I23" s="4" t="str">
        <f>VLOOKUP(A23,HOP!A:U,21,0)</f>
        <v>直连</v>
      </c>
    </row>
    <row r="24" s="4" customFormat="1" spans="1:9">
      <c r="A24" s="5">
        <v>999223185111576</v>
      </c>
      <c r="B24" s="6">
        <v>44999</v>
      </c>
      <c r="C24" s="6">
        <v>45000</v>
      </c>
      <c r="D24" s="4">
        <v>195</v>
      </c>
      <c r="E24" s="4" t="str">
        <f>VLOOKUP(A24,HOP!A:L,12,0)</f>
        <v>195.00</v>
      </c>
      <c r="F24" s="4" t="str">
        <f>VLOOKUP(A24,HOP!A:C,3,0)</f>
        <v>3134988</v>
      </c>
      <c r="G24" s="4">
        <f t="shared" si="0"/>
        <v>0</v>
      </c>
      <c r="H24" s="4" t="str">
        <f t="shared" si="1"/>
        <v>，3134988</v>
      </c>
      <c r="I24" s="4" t="str">
        <f>VLOOKUP(A24,HOP!A:U,21,0)</f>
        <v>直连</v>
      </c>
    </row>
    <row r="25" s="4" customFormat="1" hidden="1" spans="1:9">
      <c r="A25" s="5">
        <v>999223188544093</v>
      </c>
      <c r="B25" s="6">
        <v>44999</v>
      </c>
      <c r="C25" s="6">
        <v>45000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7" spans="4:4">
      <c r="D27" s="4">
        <f>SUM(D2:D26)</f>
        <v>6516</v>
      </c>
    </row>
    <row r="29" spans="4:4">
      <c r="D29" s="4" t="s">
        <v>165</v>
      </c>
    </row>
    <row r="32" spans="1:3">
      <c r="A32" s="4" t="s">
        <v>166</v>
      </c>
      <c r="C32" s="4">
        <v>1748</v>
      </c>
    </row>
    <row r="33" spans="1:3">
      <c r="A33" s="4" t="s">
        <v>167</v>
      </c>
      <c r="C33" s="4">
        <v>4768</v>
      </c>
    </row>
    <row r="34" spans="1:3">
      <c r="A34" s="4" t="s">
        <v>168</v>
      </c>
      <c r="C34" s="4">
        <f>SUBTOTAL(9,C32:C33)</f>
        <v>6516</v>
      </c>
    </row>
  </sheetData>
  <autoFilter ref="A1:XFD29">
    <filterColumn colId="3">
      <filters blank="1">
        <filter val="114"/>
        <filter val="195"/>
        <filter val="255"/>
        <filter val="6516"/>
        <filter val="97"/>
        <filter val="197"/>
        <filter val="759"/>
        <filter val="166"/>
        <filter val="426"/>
        <filter val="269"/>
        <filter val="470"/>
        <filter val="175"/>
        <filter val="178"/>
        <filter val="6516 CNY"/>
        <filter val="244"/>
        <filter val="284"/>
        <filter val="286"/>
        <filter val="1748"/>
        <filter val="149"/>
        <filter val="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169</v>
      </c>
      <c r="B1" s="2" t="s">
        <v>170</v>
      </c>
      <c r="C1" s="2" t="s">
        <v>171</v>
      </c>
      <c r="D1" s="2" t="s">
        <v>172</v>
      </c>
      <c r="E1" s="2" t="s">
        <v>13</v>
      </c>
      <c r="F1" s="2" t="s">
        <v>5</v>
      </c>
      <c r="G1" s="2" t="s">
        <v>6</v>
      </c>
      <c r="H1" s="2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  <c r="N1" s="2" t="s">
        <v>179</v>
      </c>
      <c r="O1" s="2" t="s">
        <v>180</v>
      </c>
      <c r="P1" s="2" t="s">
        <v>181</v>
      </c>
      <c r="Q1" s="2" t="s">
        <v>182</v>
      </c>
      <c r="R1" s="2" t="s">
        <v>183</v>
      </c>
      <c r="S1" s="2" t="s">
        <v>184</v>
      </c>
      <c r="T1" s="2" t="s">
        <v>185</v>
      </c>
      <c r="U1" s="2" t="s">
        <v>186</v>
      </c>
      <c r="V1" s="2" t="s">
        <v>187</v>
      </c>
    </row>
    <row r="2" s="1" customFormat="1" spans="1:22">
      <c r="A2" s="3">
        <v>999223185111576</v>
      </c>
      <c r="B2" s="1" t="s">
        <v>188</v>
      </c>
      <c r="C2" s="1" t="s">
        <v>189</v>
      </c>
      <c r="D2" s="1" t="s">
        <v>190</v>
      </c>
      <c r="E2" s="1" t="s">
        <v>191</v>
      </c>
      <c r="F2" s="1" t="s">
        <v>188</v>
      </c>
      <c r="G2" s="1" t="s">
        <v>192</v>
      </c>
      <c r="H2" s="1" t="s">
        <v>193</v>
      </c>
      <c r="I2" s="1" t="s">
        <v>194</v>
      </c>
      <c r="J2" s="1" t="s">
        <v>195</v>
      </c>
      <c r="K2" s="1" t="s">
        <v>194</v>
      </c>
      <c r="L2" s="1" t="s">
        <v>194</v>
      </c>
      <c r="M2" s="1" t="s">
        <v>196</v>
      </c>
      <c r="N2" s="1" t="s">
        <v>196</v>
      </c>
      <c r="O2" s="1" t="s">
        <v>197</v>
      </c>
      <c r="P2" s="1" t="s">
        <v>198</v>
      </c>
      <c r="Q2" s="1" t="s">
        <v>199</v>
      </c>
      <c r="R2" s="1" t="s">
        <v>200</v>
      </c>
      <c r="S2" s="1" t="s">
        <v>201</v>
      </c>
      <c r="T2" s="1" t="s">
        <v>202</v>
      </c>
      <c r="U2" s="1" t="s">
        <v>203</v>
      </c>
      <c r="V2" s="1" t="s">
        <v>204</v>
      </c>
    </row>
    <row r="3" s="1" customFormat="1" spans="1:22">
      <c r="A3" s="3">
        <v>999223185102745</v>
      </c>
      <c r="B3" s="1" t="s">
        <v>188</v>
      </c>
      <c r="C3" s="1" t="s">
        <v>205</v>
      </c>
      <c r="D3" s="1" t="s">
        <v>206</v>
      </c>
      <c r="E3" s="1" t="s">
        <v>149</v>
      </c>
      <c r="F3" s="1" t="s">
        <v>188</v>
      </c>
      <c r="G3" s="1" t="s">
        <v>192</v>
      </c>
      <c r="H3" s="1" t="s">
        <v>193</v>
      </c>
      <c r="I3" s="1" t="s">
        <v>207</v>
      </c>
      <c r="J3" s="1" t="s">
        <v>195</v>
      </c>
      <c r="K3" s="1" t="s">
        <v>207</v>
      </c>
      <c r="L3" s="1" t="s">
        <v>207</v>
      </c>
      <c r="M3" s="1" t="s">
        <v>196</v>
      </c>
      <c r="N3" s="1" t="s">
        <v>196</v>
      </c>
      <c r="O3" s="1" t="s">
        <v>197</v>
      </c>
      <c r="P3" s="1" t="s">
        <v>198</v>
      </c>
      <c r="Q3" s="1" t="s">
        <v>199</v>
      </c>
      <c r="R3" s="1" t="s">
        <v>208</v>
      </c>
      <c r="S3" s="1" t="s">
        <v>201</v>
      </c>
      <c r="T3" s="1" t="s">
        <v>202</v>
      </c>
      <c r="U3" s="1" t="s">
        <v>203</v>
      </c>
      <c r="V3" s="1" t="s">
        <v>204</v>
      </c>
    </row>
    <row r="4" s="1" customFormat="1" spans="1:22">
      <c r="A4" s="3">
        <v>999223185083254</v>
      </c>
      <c r="B4" s="1" t="s">
        <v>188</v>
      </c>
      <c r="C4" s="1" t="s">
        <v>209</v>
      </c>
      <c r="D4" s="1" t="s">
        <v>210</v>
      </c>
      <c r="E4" s="1" t="s">
        <v>144</v>
      </c>
      <c r="F4" s="1" t="s">
        <v>188</v>
      </c>
      <c r="G4" s="1" t="s">
        <v>192</v>
      </c>
      <c r="H4" s="1" t="s">
        <v>193</v>
      </c>
      <c r="I4" s="1" t="s">
        <v>211</v>
      </c>
      <c r="J4" s="1" t="s">
        <v>195</v>
      </c>
      <c r="K4" s="1" t="s">
        <v>211</v>
      </c>
      <c r="L4" s="1" t="s">
        <v>211</v>
      </c>
      <c r="M4" s="1" t="s">
        <v>196</v>
      </c>
      <c r="N4" s="1" t="s">
        <v>196</v>
      </c>
      <c r="O4" s="1" t="s">
        <v>197</v>
      </c>
      <c r="P4" s="1" t="s">
        <v>198</v>
      </c>
      <c r="Q4" s="1" t="s">
        <v>199</v>
      </c>
      <c r="R4" s="1" t="s">
        <v>212</v>
      </c>
      <c r="S4" s="1" t="s">
        <v>201</v>
      </c>
      <c r="T4" s="1" t="s">
        <v>202</v>
      </c>
      <c r="U4" s="1" t="s">
        <v>203</v>
      </c>
      <c r="V4" s="1" t="s">
        <v>204</v>
      </c>
    </row>
    <row r="5" s="1" customFormat="1" spans="1:22">
      <c r="A5" s="3">
        <v>999223184661330</v>
      </c>
      <c r="B5" s="1" t="s">
        <v>188</v>
      </c>
      <c r="C5" s="1" t="s">
        <v>213</v>
      </c>
      <c r="D5" s="1" t="s">
        <v>214</v>
      </c>
      <c r="E5" s="1" t="s">
        <v>140</v>
      </c>
      <c r="F5" s="1" t="s">
        <v>188</v>
      </c>
      <c r="G5" s="1" t="s">
        <v>192</v>
      </c>
      <c r="H5" s="1" t="s">
        <v>193</v>
      </c>
      <c r="I5" s="1" t="s">
        <v>215</v>
      </c>
      <c r="J5" s="1" t="s">
        <v>195</v>
      </c>
      <c r="K5" s="1" t="s">
        <v>215</v>
      </c>
      <c r="L5" s="1" t="s">
        <v>215</v>
      </c>
      <c r="M5" s="1" t="s">
        <v>196</v>
      </c>
      <c r="N5" s="1" t="s">
        <v>196</v>
      </c>
      <c r="O5" s="1" t="s">
        <v>197</v>
      </c>
      <c r="P5" s="1" t="s">
        <v>198</v>
      </c>
      <c r="Q5" s="1" t="s">
        <v>199</v>
      </c>
      <c r="R5" s="1" t="s">
        <v>216</v>
      </c>
      <c r="S5" s="1" t="s">
        <v>201</v>
      </c>
      <c r="T5" s="1" t="s">
        <v>202</v>
      </c>
      <c r="U5" s="1" t="s">
        <v>203</v>
      </c>
      <c r="V5" s="1" t="s">
        <v>204</v>
      </c>
    </row>
    <row r="6" s="1" customFormat="1" spans="1:22">
      <c r="A6" s="3">
        <v>999223183839467</v>
      </c>
      <c r="B6" s="1" t="s">
        <v>188</v>
      </c>
      <c r="C6" s="1" t="s">
        <v>217</v>
      </c>
      <c r="D6" s="1" t="s">
        <v>218</v>
      </c>
      <c r="E6" s="1" t="s">
        <v>134</v>
      </c>
      <c r="F6" s="1" t="s">
        <v>188</v>
      </c>
      <c r="G6" s="1" t="s">
        <v>192</v>
      </c>
      <c r="H6" s="1" t="s">
        <v>193</v>
      </c>
      <c r="I6" s="1" t="s">
        <v>219</v>
      </c>
      <c r="J6" s="1" t="s">
        <v>195</v>
      </c>
      <c r="K6" s="1" t="s">
        <v>219</v>
      </c>
      <c r="L6" s="1" t="s">
        <v>197</v>
      </c>
      <c r="M6" s="1" t="s">
        <v>220</v>
      </c>
      <c r="N6" s="1" t="s">
        <v>220</v>
      </c>
      <c r="O6" s="1" t="s">
        <v>197</v>
      </c>
      <c r="P6" s="1" t="s">
        <v>198</v>
      </c>
      <c r="Q6" s="1" t="s">
        <v>199</v>
      </c>
      <c r="R6" s="1" t="s">
        <v>221</v>
      </c>
      <c r="S6" s="1" t="s">
        <v>201</v>
      </c>
      <c r="T6" s="1" t="s">
        <v>202</v>
      </c>
      <c r="U6" s="1" t="s">
        <v>203</v>
      </c>
      <c r="V6" s="1" t="s">
        <v>204</v>
      </c>
    </row>
    <row r="7" s="1" customFormat="1" spans="1:22">
      <c r="A7" s="3">
        <v>999223183416735</v>
      </c>
      <c r="B7" s="1" t="s">
        <v>188</v>
      </c>
      <c r="C7" s="1" t="s">
        <v>222</v>
      </c>
      <c r="D7" s="1" t="s">
        <v>210</v>
      </c>
      <c r="E7" s="1" t="s">
        <v>128</v>
      </c>
      <c r="F7" s="1" t="s">
        <v>188</v>
      </c>
      <c r="G7" s="1" t="s">
        <v>192</v>
      </c>
      <c r="H7" s="1" t="s">
        <v>193</v>
      </c>
      <c r="I7" s="1" t="s">
        <v>211</v>
      </c>
      <c r="J7" s="1" t="s">
        <v>195</v>
      </c>
      <c r="K7" s="1" t="s">
        <v>211</v>
      </c>
      <c r="L7" s="1" t="s">
        <v>211</v>
      </c>
      <c r="M7" s="1" t="s">
        <v>196</v>
      </c>
      <c r="N7" s="1" t="s">
        <v>196</v>
      </c>
      <c r="O7" s="1" t="s">
        <v>197</v>
      </c>
      <c r="P7" s="1" t="s">
        <v>198</v>
      </c>
      <c r="Q7" s="1" t="s">
        <v>199</v>
      </c>
      <c r="R7" s="1" t="s">
        <v>223</v>
      </c>
      <c r="S7" s="1" t="s">
        <v>201</v>
      </c>
      <c r="T7" s="1" t="s">
        <v>202</v>
      </c>
      <c r="U7" s="1" t="s">
        <v>203</v>
      </c>
      <c r="V7" s="1" t="s">
        <v>204</v>
      </c>
    </row>
    <row r="8" s="1" customFormat="1" spans="1:22">
      <c r="A8" s="3">
        <v>999223183203439</v>
      </c>
      <c r="B8" s="1" t="s">
        <v>188</v>
      </c>
      <c r="C8" s="1" t="s">
        <v>224</v>
      </c>
      <c r="D8" s="1" t="s">
        <v>225</v>
      </c>
      <c r="E8" s="1" t="s">
        <v>124</v>
      </c>
      <c r="F8" s="1" t="s">
        <v>188</v>
      </c>
      <c r="G8" s="1" t="s">
        <v>192</v>
      </c>
      <c r="H8" s="1" t="s">
        <v>193</v>
      </c>
      <c r="I8" s="1" t="s">
        <v>226</v>
      </c>
      <c r="J8" s="1" t="s">
        <v>195</v>
      </c>
      <c r="K8" s="1" t="s">
        <v>226</v>
      </c>
      <c r="L8" s="1" t="s">
        <v>226</v>
      </c>
      <c r="M8" s="1" t="s">
        <v>196</v>
      </c>
      <c r="N8" s="1" t="s">
        <v>196</v>
      </c>
      <c r="O8" s="1" t="s">
        <v>197</v>
      </c>
      <c r="P8" s="1" t="s">
        <v>198</v>
      </c>
      <c r="Q8" s="1" t="s">
        <v>199</v>
      </c>
      <c r="R8" s="1" t="s">
        <v>227</v>
      </c>
      <c r="S8" s="1" t="s">
        <v>201</v>
      </c>
      <c r="T8" s="1" t="s">
        <v>202</v>
      </c>
      <c r="U8" s="1" t="s">
        <v>203</v>
      </c>
      <c r="V8" s="1" t="s">
        <v>204</v>
      </c>
    </row>
    <row r="9" s="1" customFormat="1" spans="1:22">
      <c r="A9" s="3">
        <v>999223181993550</v>
      </c>
      <c r="B9" s="1" t="s">
        <v>188</v>
      </c>
      <c r="C9" s="1" t="s">
        <v>228</v>
      </c>
      <c r="D9" s="1" t="s">
        <v>206</v>
      </c>
      <c r="E9" s="1" t="s">
        <v>119</v>
      </c>
      <c r="F9" s="1" t="s">
        <v>188</v>
      </c>
      <c r="G9" s="1" t="s">
        <v>192</v>
      </c>
      <c r="H9" s="1" t="s">
        <v>193</v>
      </c>
      <c r="I9" s="1" t="s">
        <v>229</v>
      </c>
      <c r="J9" s="1" t="s">
        <v>195</v>
      </c>
      <c r="K9" s="1" t="s">
        <v>229</v>
      </c>
      <c r="L9" s="1" t="s">
        <v>229</v>
      </c>
      <c r="M9" s="1" t="s">
        <v>196</v>
      </c>
      <c r="N9" s="1" t="s">
        <v>196</v>
      </c>
      <c r="O9" s="1" t="s">
        <v>197</v>
      </c>
      <c r="P9" s="1" t="s">
        <v>198</v>
      </c>
      <c r="Q9" s="1" t="s">
        <v>199</v>
      </c>
      <c r="R9" s="1" t="s">
        <v>230</v>
      </c>
      <c r="S9" s="1" t="s">
        <v>201</v>
      </c>
      <c r="T9" s="1" t="s">
        <v>202</v>
      </c>
      <c r="U9" s="1" t="s">
        <v>203</v>
      </c>
      <c r="V9" s="1" t="s">
        <v>204</v>
      </c>
    </row>
    <row r="10" s="1" customFormat="1" spans="1:22">
      <c r="A10" s="3">
        <v>999223181670659</v>
      </c>
      <c r="B10" s="1" t="s">
        <v>188</v>
      </c>
      <c r="C10" s="1" t="s">
        <v>231</v>
      </c>
      <c r="D10" s="1" t="s">
        <v>210</v>
      </c>
      <c r="E10" s="1" t="s">
        <v>113</v>
      </c>
      <c r="F10" s="1" t="s">
        <v>188</v>
      </c>
      <c r="G10" s="1" t="s">
        <v>192</v>
      </c>
      <c r="H10" s="1" t="s">
        <v>193</v>
      </c>
      <c r="I10" s="1" t="s">
        <v>226</v>
      </c>
      <c r="J10" s="1" t="s">
        <v>195</v>
      </c>
      <c r="K10" s="1" t="s">
        <v>226</v>
      </c>
      <c r="L10" s="1" t="s">
        <v>226</v>
      </c>
      <c r="M10" s="1" t="s">
        <v>196</v>
      </c>
      <c r="N10" s="1" t="s">
        <v>196</v>
      </c>
      <c r="O10" s="1" t="s">
        <v>197</v>
      </c>
      <c r="P10" s="1" t="s">
        <v>198</v>
      </c>
      <c r="Q10" s="1" t="s">
        <v>199</v>
      </c>
      <c r="R10" s="1" t="s">
        <v>232</v>
      </c>
      <c r="S10" s="1" t="s">
        <v>201</v>
      </c>
      <c r="T10" s="1" t="s">
        <v>202</v>
      </c>
      <c r="U10" s="1" t="s">
        <v>203</v>
      </c>
      <c r="V10" s="1" t="s">
        <v>204</v>
      </c>
    </row>
    <row r="11" s="1" customFormat="1" spans="1:22">
      <c r="A11" s="3">
        <v>999223181600058</v>
      </c>
      <c r="B11" s="1" t="s">
        <v>188</v>
      </c>
      <c r="C11" s="1" t="s">
        <v>233</v>
      </c>
      <c r="D11" s="1" t="s">
        <v>234</v>
      </c>
      <c r="E11" s="1" t="s">
        <v>104</v>
      </c>
      <c r="F11" s="1" t="s">
        <v>188</v>
      </c>
      <c r="G11" s="1" t="s">
        <v>192</v>
      </c>
      <c r="H11" s="1" t="s">
        <v>193</v>
      </c>
      <c r="I11" s="1" t="s">
        <v>235</v>
      </c>
      <c r="J11" s="1" t="s">
        <v>195</v>
      </c>
      <c r="K11" s="1" t="s">
        <v>235</v>
      </c>
      <c r="L11" s="1" t="s">
        <v>235</v>
      </c>
      <c r="M11" s="1" t="s">
        <v>196</v>
      </c>
      <c r="N11" s="1" t="s">
        <v>196</v>
      </c>
      <c r="O11" s="1" t="s">
        <v>197</v>
      </c>
      <c r="P11" s="1" t="s">
        <v>198</v>
      </c>
      <c r="Q11" s="1" t="s">
        <v>199</v>
      </c>
      <c r="R11" s="1" t="s">
        <v>236</v>
      </c>
      <c r="S11" s="1" t="s">
        <v>201</v>
      </c>
      <c r="T11" s="1" t="s">
        <v>202</v>
      </c>
      <c r="U11" s="1" t="s">
        <v>203</v>
      </c>
      <c r="V11" s="1" t="s">
        <v>204</v>
      </c>
    </row>
    <row r="12" s="1" customFormat="1" spans="1:22">
      <c r="A12" s="3">
        <v>999223181562260</v>
      </c>
      <c r="B12" s="1" t="s">
        <v>188</v>
      </c>
      <c r="C12" s="1" t="s">
        <v>237</v>
      </c>
      <c r="D12" s="1" t="s">
        <v>234</v>
      </c>
      <c r="E12" s="1" t="s">
        <v>104</v>
      </c>
      <c r="F12" s="1" t="s">
        <v>188</v>
      </c>
      <c r="G12" s="1" t="s">
        <v>192</v>
      </c>
      <c r="H12" s="1" t="s">
        <v>193</v>
      </c>
      <c r="I12" s="1" t="s">
        <v>238</v>
      </c>
      <c r="J12" s="1" t="s">
        <v>195</v>
      </c>
      <c r="K12" s="1" t="s">
        <v>238</v>
      </c>
      <c r="L12" s="1" t="s">
        <v>238</v>
      </c>
      <c r="M12" s="1" t="s">
        <v>196</v>
      </c>
      <c r="N12" s="1" t="s">
        <v>196</v>
      </c>
      <c r="O12" s="1" t="s">
        <v>197</v>
      </c>
      <c r="P12" s="1" t="s">
        <v>198</v>
      </c>
      <c r="Q12" s="1" t="s">
        <v>199</v>
      </c>
      <c r="R12" s="1" t="s">
        <v>239</v>
      </c>
      <c r="S12" s="1" t="s">
        <v>201</v>
      </c>
      <c r="T12" s="1" t="s">
        <v>202</v>
      </c>
      <c r="U12" s="1" t="s">
        <v>203</v>
      </c>
      <c r="V12" s="1" t="s">
        <v>204</v>
      </c>
    </row>
    <row r="13" s="1" customFormat="1" spans="1:22">
      <c r="A13" s="3">
        <v>999223176142522</v>
      </c>
      <c r="B13" s="1" t="s">
        <v>188</v>
      </c>
      <c r="C13" s="1" t="s">
        <v>240</v>
      </c>
      <c r="D13" s="1" t="s">
        <v>241</v>
      </c>
      <c r="E13" s="1" t="s">
        <v>98</v>
      </c>
      <c r="F13" s="1" t="s">
        <v>188</v>
      </c>
      <c r="G13" s="1" t="s">
        <v>192</v>
      </c>
      <c r="H13" s="1" t="s">
        <v>193</v>
      </c>
      <c r="I13" s="1" t="s">
        <v>242</v>
      </c>
      <c r="J13" s="1" t="s">
        <v>195</v>
      </c>
      <c r="K13" s="1" t="s">
        <v>242</v>
      </c>
      <c r="L13" s="1" t="s">
        <v>242</v>
      </c>
      <c r="M13" s="1" t="s">
        <v>196</v>
      </c>
      <c r="N13" s="1" t="s">
        <v>196</v>
      </c>
      <c r="O13" s="1" t="s">
        <v>197</v>
      </c>
      <c r="P13" s="1" t="s">
        <v>198</v>
      </c>
      <c r="Q13" s="1" t="s">
        <v>199</v>
      </c>
      <c r="R13" s="1" t="s">
        <v>243</v>
      </c>
      <c r="S13" s="1" t="s">
        <v>201</v>
      </c>
      <c r="T13" s="1" t="s">
        <v>202</v>
      </c>
      <c r="U13" s="1" t="s">
        <v>203</v>
      </c>
      <c r="V13" s="1" t="s">
        <v>204</v>
      </c>
    </row>
    <row r="14" s="1" customFormat="1" spans="1:22">
      <c r="A14" s="3">
        <v>999223175798261</v>
      </c>
      <c r="B14" s="1" t="s">
        <v>188</v>
      </c>
      <c r="C14" s="1" t="s">
        <v>244</v>
      </c>
      <c r="D14" s="1" t="s">
        <v>245</v>
      </c>
      <c r="E14" s="1" t="s">
        <v>93</v>
      </c>
      <c r="F14" s="1" t="s">
        <v>188</v>
      </c>
      <c r="G14" s="1" t="s">
        <v>192</v>
      </c>
      <c r="H14" s="1" t="s">
        <v>193</v>
      </c>
      <c r="I14" s="1" t="s">
        <v>246</v>
      </c>
      <c r="J14" s="1" t="s">
        <v>195</v>
      </c>
      <c r="K14" s="1" t="s">
        <v>246</v>
      </c>
      <c r="L14" s="1" t="s">
        <v>246</v>
      </c>
      <c r="M14" s="1" t="s">
        <v>196</v>
      </c>
      <c r="N14" s="1" t="s">
        <v>196</v>
      </c>
      <c r="O14" s="1" t="s">
        <v>197</v>
      </c>
      <c r="P14" s="1" t="s">
        <v>198</v>
      </c>
      <c r="Q14" s="1" t="s">
        <v>199</v>
      </c>
      <c r="R14" s="1" t="s">
        <v>247</v>
      </c>
      <c r="S14" s="1" t="s">
        <v>201</v>
      </c>
      <c r="T14" s="1" t="s">
        <v>202</v>
      </c>
      <c r="U14" s="1" t="s">
        <v>203</v>
      </c>
      <c r="V14" s="1" t="s">
        <v>204</v>
      </c>
    </row>
    <row r="15" s="1" customFormat="1" spans="1:22">
      <c r="A15" s="3">
        <v>999223175796316</v>
      </c>
      <c r="B15" s="1" t="s">
        <v>188</v>
      </c>
      <c r="C15" s="1" t="s">
        <v>248</v>
      </c>
      <c r="D15" s="1" t="s">
        <v>249</v>
      </c>
      <c r="E15" s="1" t="s">
        <v>87</v>
      </c>
      <c r="F15" s="1" t="s">
        <v>188</v>
      </c>
      <c r="G15" s="1" t="s">
        <v>192</v>
      </c>
      <c r="H15" s="1" t="s">
        <v>193</v>
      </c>
      <c r="I15" s="1" t="s">
        <v>250</v>
      </c>
      <c r="J15" s="1" t="s">
        <v>195</v>
      </c>
      <c r="K15" s="1" t="s">
        <v>250</v>
      </c>
      <c r="L15" s="1" t="s">
        <v>250</v>
      </c>
      <c r="M15" s="1" t="s">
        <v>196</v>
      </c>
      <c r="N15" s="1" t="s">
        <v>196</v>
      </c>
      <c r="O15" s="1" t="s">
        <v>197</v>
      </c>
      <c r="P15" s="1" t="s">
        <v>198</v>
      </c>
      <c r="Q15" s="1" t="s">
        <v>199</v>
      </c>
      <c r="R15" s="1" t="s">
        <v>251</v>
      </c>
      <c r="S15" s="1" t="s">
        <v>201</v>
      </c>
      <c r="T15" s="1" t="s">
        <v>202</v>
      </c>
      <c r="U15" s="1" t="s">
        <v>203</v>
      </c>
      <c r="V15" s="1" t="s">
        <v>204</v>
      </c>
    </row>
    <row r="16" s="1" customFormat="1" spans="1:22">
      <c r="A16" s="3">
        <v>999223175421128</v>
      </c>
      <c r="B16" s="1" t="s">
        <v>188</v>
      </c>
      <c r="C16" s="1" t="s">
        <v>252</v>
      </c>
      <c r="D16" s="1" t="s">
        <v>253</v>
      </c>
      <c r="E16" s="1" t="s">
        <v>82</v>
      </c>
      <c r="F16" s="1" t="s">
        <v>188</v>
      </c>
      <c r="G16" s="1" t="s">
        <v>192</v>
      </c>
      <c r="H16" s="1" t="s">
        <v>193</v>
      </c>
      <c r="I16" s="1" t="s">
        <v>254</v>
      </c>
      <c r="J16" s="1" t="s">
        <v>195</v>
      </c>
      <c r="K16" s="1" t="s">
        <v>254</v>
      </c>
      <c r="L16" s="1" t="s">
        <v>254</v>
      </c>
      <c r="M16" s="1" t="s">
        <v>196</v>
      </c>
      <c r="N16" s="1" t="s">
        <v>196</v>
      </c>
      <c r="O16" s="1" t="s">
        <v>197</v>
      </c>
      <c r="P16" s="1" t="s">
        <v>198</v>
      </c>
      <c r="Q16" s="1" t="s">
        <v>199</v>
      </c>
      <c r="R16" s="1" t="s">
        <v>255</v>
      </c>
      <c r="S16" s="1" t="s">
        <v>201</v>
      </c>
      <c r="T16" s="1" t="s">
        <v>202</v>
      </c>
      <c r="U16" s="1" t="s">
        <v>203</v>
      </c>
      <c r="V16" s="1" t="s">
        <v>204</v>
      </c>
    </row>
    <row r="17" s="1" customFormat="1" spans="1:22">
      <c r="A17" s="3">
        <v>999223175319078</v>
      </c>
      <c r="B17" s="1" t="s">
        <v>188</v>
      </c>
      <c r="C17" s="1" t="s">
        <v>256</v>
      </c>
      <c r="D17" s="1" t="s">
        <v>257</v>
      </c>
      <c r="E17" s="1" t="s">
        <v>76</v>
      </c>
      <c r="F17" s="1" t="s">
        <v>188</v>
      </c>
      <c r="G17" s="1" t="s">
        <v>192</v>
      </c>
      <c r="H17" s="1" t="s">
        <v>193</v>
      </c>
      <c r="I17" s="1" t="s">
        <v>258</v>
      </c>
      <c r="J17" s="1" t="s">
        <v>195</v>
      </c>
      <c r="K17" s="1" t="s">
        <v>258</v>
      </c>
      <c r="L17" s="1" t="s">
        <v>258</v>
      </c>
      <c r="M17" s="1" t="s">
        <v>196</v>
      </c>
      <c r="N17" s="1" t="s">
        <v>196</v>
      </c>
      <c r="O17" s="1" t="s">
        <v>197</v>
      </c>
      <c r="P17" s="1" t="s">
        <v>198</v>
      </c>
      <c r="Q17" s="1" t="s">
        <v>199</v>
      </c>
      <c r="R17" s="1" t="s">
        <v>259</v>
      </c>
      <c r="S17" s="1" t="s">
        <v>201</v>
      </c>
      <c r="T17" s="1" t="s">
        <v>202</v>
      </c>
      <c r="U17" s="1" t="s">
        <v>203</v>
      </c>
      <c r="V17" s="1" t="s">
        <v>204</v>
      </c>
    </row>
    <row r="18" s="1" customFormat="1" spans="1:22">
      <c r="A18" s="3">
        <v>999223175304381</v>
      </c>
      <c r="B18" s="1" t="s">
        <v>188</v>
      </c>
      <c r="C18" s="1" t="s">
        <v>260</v>
      </c>
      <c r="D18" s="1" t="s">
        <v>261</v>
      </c>
      <c r="E18" s="1" t="s">
        <v>70</v>
      </c>
      <c r="F18" s="1" t="s">
        <v>188</v>
      </c>
      <c r="G18" s="1" t="s">
        <v>192</v>
      </c>
      <c r="H18" s="1" t="s">
        <v>193</v>
      </c>
      <c r="I18" s="1" t="s">
        <v>262</v>
      </c>
      <c r="J18" s="1" t="s">
        <v>195</v>
      </c>
      <c r="K18" s="1" t="s">
        <v>262</v>
      </c>
      <c r="L18" s="1" t="s">
        <v>262</v>
      </c>
      <c r="M18" s="1" t="s">
        <v>196</v>
      </c>
      <c r="N18" s="1" t="s">
        <v>196</v>
      </c>
      <c r="O18" s="1" t="s">
        <v>197</v>
      </c>
      <c r="P18" s="1" t="s">
        <v>198</v>
      </c>
      <c r="Q18" s="1" t="s">
        <v>199</v>
      </c>
      <c r="R18" s="1" t="s">
        <v>263</v>
      </c>
      <c r="S18" s="1" t="s">
        <v>201</v>
      </c>
      <c r="T18" s="1" t="s">
        <v>202</v>
      </c>
      <c r="U18" s="1" t="s">
        <v>203</v>
      </c>
      <c r="V18" s="1" t="s">
        <v>204</v>
      </c>
    </row>
    <row r="19" s="1" customFormat="1" spans="1:22">
      <c r="A19" s="3">
        <v>999223079637319</v>
      </c>
      <c r="B19" s="1" t="s">
        <v>264</v>
      </c>
      <c r="C19" s="1" t="s">
        <v>265</v>
      </c>
      <c r="D19" s="1" t="s">
        <v>266</v>
      </c>
      <c r="E19" s="1" t="s">
        <v>267</v>
      </c>
      <c r="F19" s="1" t="s">
        <v>188</v>
      </c>
      <c r="G19" s="1" t="s">
        <v>192</v>
      </c>
      <c r="H19" s="1" t="s">
        <v>193</v>
      </c>
      <c r="I19" s="1" t="s">
        <v>268</v>
      </c>
      <c r="J19" s="1" t="s">
        <v>195</v>
      </c>
      <c r="K19" s="1" t="s">
        <v>268</v>
      </c>
      <c r="L19" s="1" t="s">
        <v>268</v>
      </c>
      <c r="M19" s="1" t="s">
        <v>196</v>
      </c>
      <c r="N19" s="1" t="s">
        <v>196</v>
      </c>
      <c r="O19" s="1" t="s">
        <v>197</v>
      </c>
      <c r="P19" s="1" t="s">
        <v>198</v>
      </c>
      <c r="Q19" s="1" t="s">
        <v>199</v>
      </c>
      <c r="R19" s="1" t="s">
        <v>269</v>
      </c>
      <c r="S19" s="1" t="s">
        <v>201</v>
      </c>
      <c r="T19" s="1" t="s">
        <v>202</v>
      </c>
      <c r="U19" s="1" t="s">
        <v>203</v>
      </c>
      <c r="V19" s="1" t="s">
        <v>204</v>
      </c>
    </row>
    <row r="20" s="1" customFormat="1" spans="1:22">
      <c r="A20" s="3">
        <v>999223075225180</v>
      </c>
      <c r="B20" s="1" t="s">
        <v>264</v>
      </c>
      <c r="C20" s="1" t="s">
        <v>270</v>
      </c>
      <c r="D20" s="1" t="s">
        <v>271</v>
      </c>
      <c r="E20" s="1" t="s">
        <v>272</v>
      </c>
      <c r="F20" s="1" t="s">
        <v>273</v>
      </c>
      <c r="G20" s="1" t="s">
        <v>192</v>
      </c>
      <c r="H20" s="1" t="s">
        <v>193</v>
      </c>
      <c r="I20" s="1" t="s">
        <v>274</v>
      </c>
      <c r="J20" s="1" t="s">
        <v>195</v>
      </c>
      <c r="K20" s="1" t="s">
        <v>274</v>
      </c>
      <c r="L20" s="1" t="s">
        <v>274</v>
      </c>
      <c r="M20" s="1" t="s">
        <v>196</v>
      </c>
      <c r="N20" s="1" t="s">
        <v>196</v>
      </c>
      <c r="O20" s="1" t="s">
        <v>197</v>
      </c>
      <c r="P20" s="1" t="s">
        <v>198</v>
      </c>
      <c r="Q20" s="1" t="s">
        <v>199</v>
      </c>
      <c r="R20" s="1" t="s">
        <v>275</v>
      </c>
      <c r="S20" s="1" t="s">
        <v>201</v>
      </c>
      <c r="T20" s="1" t="s">
        <v>202</v>
      </c>
      <c r="U20" s="1" t="s">
        <v>276</v>
      </c>
      <c r="V20" s="1" t="s">
        <v>204</v>
      </c>
    </row>
    <row r="21" s="1" customFormat="1" spans="1:22">
      <c r="A21" s="3">
        <v>999223057905720</v>
      </c>
      <c r="B21" s="1" t="s">
        <v>277</v>
      </c>
      <c r="C21" s="1" t="s">
        <v>278</v>
      </c>
      <c r="D21" s="1" t="s">
        <v>279</v>
      </c>
      <c r="E21" s="1" t="s">
        <v>46</v>
      </c>
      <c r="F21" s="1" t="s">
        <v>188</v>
      </c>
      <c r="G21" s="1" t="s">
        <v>192</v>
      </c>
      <c r="H21" s="1" t="s">
        <v>193</v>
      </c>
      <c r="I21" s="1" t="s">
        <v>280</v>
      </c>
      <c r="J21" s="1" t="s">
        <v>195</v>
      </c>
      <c r="K21" s="1" t="s">
        <v>280</v>
      </c>
      <c r="L21" s="1" t="s">
        <v>280</v>
      </c>
      <c r="M21" s="1" t="s">
        <v>196</v>
      </c>
      <c r="N21" s="1" t="s">
        <v>196</v>
      </c>
      <c r="O21" s="1" t="s">
        <v>197</v>
      </c>
      <c r="P21" s="1" t="s">
        <v>198</v>
      </c>
      <c r="Q21" s="1" t="s">
        <v>199</v>
      </c>
      <c r="R21" s="1" t="s">
        <v>281</v>
      </c>
      <c r="S21" s="1" t="s">
        <v>201</v>
      </c>
      <c r="T21" s="1" t="s">
        <v>202</v>
      </c>
      <c r="U21" s="1" t="s">
        <v>203</v>
      </c>
      <c r="V21" s="1" t="s">
        <v>204</v>
      </c>
    </row>
    <row r="22" s="1" customFormat="1" spans="1:22">
      <c r="A22" s="3">
        <v>999223026498625</v>
      </c>
      <c r="B22" s="1" t="s">
        <v>282</v>
      </c>
      <c r="C22" s="1" t="s">
        <v>283</v>
      </c>
      <c r="D22" s="1" t="s">
        <v>284</v>
      </c>
      <c r="E22" s="1" t="s">
        <v>40</v>
      </c>
      <c r="F22" s="1" t="s">
        <v>188</v>
      </c>
      <c r="G22" s="1" t="s">
        <v>192</v>
      </c>
      <c r="H22" s="1" t="s">
        <v>193</v>
      </c>
      <c r="I22" s="1" t="s">
        <v>285</v>
      </c>
      <c r="J22" s="1" t="s">
        <v>195</v>
      </c>
      <c r="K22" s="1" t="s">
        <v>285</v>
      </c>
      <c r="L22" s="1" t="s">
        <v>285</v>
      </c>
      <c r="M22" s="1" t="s">
        <v>196</v>
      </c>
      <c r="N22" s="1" t="s">
        <v>196</v>
      </c>
      <c r="O22" s="1" t="s">
        <v>197</v>
      </c>
      <c r="P22" s="1" t="s">
        <v>198</v>
      </c>
      <c r="Q22" s="1" t="s">
        <v>199</v>
      </c>
      <c r="R22" s="1" t="s">
        <v>286</v>
      </c>
      <c r="S22" s="1" t="s">
        <v>201</v>
      </c>
      <c r="T22" s="1" t="s">
        <v>202</v>
      </c>
      <c r="U22" s="1" t="s">
        <v>203</v>
      </c>
      <c r="V22" s="1" t="s">
        <v>204</v>
      </c>
    </row>
    <row r="23" s="1" customFormat="1" spans="1:22">
      <c r="A23" s="3">
        <v>999223012793084</v>
      </c>
      <c r="B23" s="1" t="s">
        <v>282</v>
      </c>
      <c r="C23" s="1" t="s">
        <v>287</v>
      </c>
      <c r="D23" s="1" t="s">
        <v>288</v>
      </c>
      <c r="E23" s="1" t="s">
        <v>31</v>
      </c>
      <c r="F23" s="1" t="s">
        <v>188</v>
      </c>
      <c r="G23" s="1" t="s">
        <v>192</v>
      </c>
      <c r="H23" s="1" t="s">
        <v>193</v>
      </c>
      <c r="I23" s="1" t="s">
        <v>289</v>
      </c>
      <c r="J23" s="1" t="s">
        <v>195</v>
      </c>
      <c r="K23" s="1" t="s">
        <v>289</v>
      </c>
      <c r="L23" s="1" t="s">
        <v>289</v>
      </c>
      <c r="M23" s="1" t="s">
        <v>196</v>
      </c>
      <c r="N23" s="1" t="s">
        <v>196</v>
      </c>
      <c r="O23" s="1" t="s">
        <v>197</v>
      </c>
      <c r="P23" s="1" t="s">
        <v>198</v>
      </c>
      <c r="Q23" s="1" t="s">
        <v>199</v>
      </c>
      <c r="R23" s="1" t="s">
        <v>290</v>
      </c>
      <c r="S23" s="1" t="s">
        <v>201</v>
      </c>
      <c r="T23" s="1" t="s">
        <v>202</v>
      </c>
      <c r="U23" s="1" t="s">
        <v>203</v>
      </c>
      <c r="V23" s="1" t="s">
        <v>204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2023-03-30T01:14:06Z</dcterms:created>
  <dcterms:modified xsi:type="dcterms:W3CDTF">2023-03-30T01:22:49Z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1500205553174F23BE534366235A7C1E</vt:lpwstr>
  </property>
  <property fmtid="{D5CDD505-2E9C-101B-9397-08002B2CF9AE}" pid="3" name="KSOProductBuildVer">
    <vt:lpwstr>2052-11.1.0.13703</vt:lpwstr>
  </property>
</Properties>
</file>