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</definedName>
  </definedNames>
  <calcPr calcId="144525"/>
</workbook>
</file>

<file path=xl/sharedStrings.xml><?xml version="1.0" encoding="utf-8"?>
<sst xmlns="http://schemas.openxmlformats.org/spreadsheetml/2006/main" count="622" uniqueCount="231">
  <si>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</si>
  <si>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</si>
  <si>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</si>
  <si>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</si>
  <si>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</si>
  <si>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</si>
  <si>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</si>
  <si>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</si>
  <si>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</si>
  <si>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</si>
  <si>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</si>
  <si>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</si>
  <si>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</si>
  <si>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</si>
  <si>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</si>
  <si>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</si>
  <si>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</si>
  <si>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</si>
  <si>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</si>
  <si>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</si>
  <si>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</si>
  <si>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</si>
  <si>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</si>
  <si>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</si>
  <si>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</si>
  <si>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999222985406126	</t>
  </si>
  <si>
    <t>Ctrip</t>
  </si>
  <si>
    <t>正常</t>
  </si>
  <si>
    <t>[深圳]汉庭酒店(深圳皇岗店)(93873527)</t>
  </si>
  <si>
    <t>大床房&lt;至多8间&gt;&lt;2人入住&gt;</t>
  </si>
  <si>
    <t>CNY</t>
  </si>
  <si>
    <t>张小丽</t>
  </si>
  <si>
    <t>CA13744230331CNY</t>
  </si>
  <si>
    <t>未提现</t>
  </si>
  <si>
    <t>携程开票</t>
  </si>
  <si>
    <t xml:space="preserve">3081686	</t>
  </si>
  <si>
    <t xml:space="preserve">R5180161110476284001	</t>
  </si>
  <si>
    <t xml:space="preserve">999222994535947	</t>
  </si>
  <si>
    <t>[开封]汉庭酒店(开封清明上河园店)(93871405)</t>
  </si>
  <si>
    <t>张立</t>
  </si>
  <si>
    <t xml:space="preserve">3085400	</t>
  </si>
  <si>
    <t xml:space="preserve">R4750004110549103001	</t>
  </si>
  <si>
    <t>取消</t>
  </si>
  <si>
    <t xml:space="preserve">999223062646064	</t>
  </si>
  <si>
    <t>[枣庄]尚客优连锁酒店(枣庄华山银座商城店)(92481937)</t>
  </si>
  <si>
    <t>特价房&lt;至多8间&gt;&lt;2人入住&gt;</t>
  </si>
  <si>
    <t>唐峻峰</t>
  </si>
  <si>
    <t xml:space="preserve">3103413	</t>
  </si>
  <si>
    <t xml:space="preserve">(THK)YD03499230307091849102;	</t>
  </si>
  <si>
    <t xml:space="preserve">999223145642664	</t>
  </si>
  <si>
    <t>[北京]汉庭酒店(北京前门大街店)(80251056)</t>
  </si>
  <si>
    <t>高级大床房&lt;至多8间&gt;&lt;2人入住&gt;</t>
  </si>
  <si>
    <t>孙珊珊</t>
  </si>
  <si>
    <t xml:space="preserve">3123651	</t>
  </si>
  <si>
    <t xml:space="preserve">R1000501111285817001	</t>
  </si>
  <si>
    <t xml:space="preserve">999223149360959	</t>
  </si>
  <si>
    <t>[台东]台东娜路弯大酒店(Formosan Naruwan Hotel Taitung)(81210851)</t>
  </si>
  <si>
    <t>豪华双床房&lt;至多8间&gt;&lt;2人入住&gt;&lt;早餐&gt;</t>
  </si>
  <si>
    <t>HSIEH/HUICHIN</t>
  </si>
  <si>
    <t xml:space="preserve">3124677	</t>
  </si>
  <si>
    <t xml:space="preserve">	</t>
  </si>
  <si>
    <t xml:space="preserve">999223183811654	</t>
  </si>
  <si>
    <t>[莒南]尚客优酒店(莒南临港区气脉山店)(80249885)</t>
  </si>
  <si>
    <t>高级双床房&lt;至多8间&gt;&lt;2人入住&gt;</t>
  </si>
  <si>
    <t>殷玉婷</t>
  </si>
  <si>
    <t xml:space="preserve">3134436	</t>
  </si>
  <si>
    <t xml:space="preserve">(THK)YD05981230314194555644;	</t>
  </si>
  <si>
    <t xml:space="preserve">999223187910466	</t>
  </si>
  <si>
    <t>[杭州]杭州和达希尔顿逸林酒店(81209969)</t>
  </si>
  <si>
    <t>逸林双床房&lt;至多8间&gt;&lt;2人入住&gt;</t>
  </si>
  <si>
    <t>刘亚哲</t>
  </si>
  <si>
    <t xml:space="preserve">3135104	</t>
  </si>
  <si>
    <t xml:space="preserve">3363191173	</t>
  </si>
  <si>
    <t xml:space="preserve">999223189961018	</t>
  </si>
  <si>
    <t>[成都]全季酒店(成都华西人民南路店)(93874259)</t>
  </si>
  <si>
    <t>商务大床房&lt;至多8间&gt;&lt;2人入住&gt;</t>
  </si>
  <si>
    <t>李佳</t>
  </si>
  <si>
    <t xml:space="preserve">3135538	</t>
  </si>
  <si>
    <t xml:space="preserve">R9001195111549809001	</t>
  </si>
  <si>
    <t xml:space="preserve">999223190000365	</t>
  </si>
  <si>
    <t>[南宁]城市便捷酒店(南宁虎邱地铁站店)(68325988)</t>
  </si>
  <si>
    <t>何椿健</t>
  </si>
  <si>
    <t xml:space="preserve">3135557	</t>
  </si>
  <si>
    <t xml:space="preserve">R_0771048_4849234	</t>
  </si>
  <si>
    <t xml:space="preserve">999223190026858	</t>
  </si>
  <si>
    <t>[东莞]东莞银丰花园酒店(93870782)</t>
  </si>
  <si>
    <t>特惠房&lt;至多8间&gt;&lt;2人入住&gt;</t>
  </si>
  <si>
    <t>莫惠喜</t>
  </si>
  <si>
    <t xml:space="preserve">3135570	</t>
  </si>
  <si>
    <t xml:space="preserve">Acknowledged	</t>
  </si>
  <si>
    <t xml:space="preserve">999223191658947	</t>
  </si>
  <si>
    <t>[三亚]三亚湾红树林度假世界(皇后棕酒店)(80244062)</t>
  </si>
  <si>
    <t>城市景观大床房&lt;至多8间&gt;&lt;2人入住&gt;&lt;早餐&gt;</t>
  </si>
  <si>
    <t>刘芋宏</t>
  </si>
  <si>
    <t xml:space="preserve">3136088	</t>
  </si>
  <si>
    <t xml:space="preserve">999223192357209	</t>
  </si>
  <si>
    <t>[三江]骏怡精选酒店(三江侗乡大道店)(80248109)</t>
  </si>
  <si>
    <t>孙强</t>
  </si>
  <si>
    <t xml:space="preserve">3136311	</t>
  </si>
  <si>
    <t xml:space="preserve">(THK)YD04202230315104215194;	</t>
  </si>
  <si>
    <t xml:space="preserve">999223192434008	</t>
  </si>
  <si>
    <t>[成都]城市便捷酒店(成都警官学院地铁站店)(68341068)</t>
  </si>
  <si>
    <t>精选大床房&lt;至多8间&gt;&lt;2人入住&gt;</t>
  </si>
  <si>
    <t>阮民贵</t>
  </si>
  <si>
    <t xml:space="preserve">3136339	</t>
  </si>
  <si>
    <t xml:space="preserve">R_0028043_2169614	</t>
  </si>
  <si>
    <t xml:space="preserve">999223195014874	</t>
  </si>
  <si>
    <t>[台南]台南长悦旅栈(Changyu Hotel)(80941476)</t>
  </si>
  <si>
    <t>绮悦温馨客房&lt;至多8间&gt;&lt;2人入住&gt;&lt;早餐&gt;</t>
  </si>
  <si>
    <t>CHENG/YUhjiun</t>
  </si>
  <si>
    <t xml:space="preserve">3137062	</t>
  </si>
  <si>
    <t xml:space="preserve">999223196320059	</t>
  </si>
  <si>
    <t>[东莞]东莞栢悦国际酒店(83900320)</t>
  </si>
  <si>
    <t>经典客房&lt;至多8间&gt;&lt;2人入住&gt;</t>
  </si>
  <si>
    <t>潘锦辉</t>
  </si>
  <si>
    <t xml:space="preserve">3137401	</t>
  </si>
  <si>
    <t xml:space="preserve">999223196560461	</t>
  </si>
  <si>
    <t>[宝鸡]宝鸡世纪荟萃智选假日酒店(80894739)</t>
  </si>
  <si>
    <t>标准双床房&lt;至多8间&gt;&lt;90天内可预订&gt;&lt;2人入住&gt;&lt;早餐&gt;</t>
  </si>
  <si>
    <t>申远</t>
  </si>
  <si>
    <t xml:space="preserve">3137468	</t>
  </si>
  <si>
    <t xml:space="preserve">61098988	</t>
  </si>
  <si>
    <t xml:space="preserve">999223198105705	</t>
  </si>
  <si>
    <t>[滁州]格林豪泰智选酒店(滁州万达广场店)(80247776)</t>
  </si>
  <si>
    <t>储惠萍</t>
  </si>
  <si>
    <t xml:space="preserve">3138033	</t>
  </si>
  <si>
    <t xml:space="preserve">(GRT)84129002;	</t>
  </si>
  <si>
    <t xml:space="preserve">999223199438651	</t>
  </si>
  <si>
    <t>徐义</t>
  </si>
  <si>
    <t xml:space="preserve">3138617	</t>
  </si>
  <si>
    <t xml:space="preserve">(GRT)84134807;	</t>
  </si>
  <si>
    <t>，</t>
  </si>
  <si>
    <t>5664 CNY</t>
  </si>
  <si>
    <t>A230331091158481</t>
  </si>
  <si>
    <t>总计：5664元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</si>
  <si>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</si>
  <si>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</si>
  <si>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</si>
  <si>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</si>
  <si>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</si>
  <si>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</si>
  <si>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</si>
  <si>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</si>
  <si>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</si>
  <si>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</si>
  <si>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</si>
  <si>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</si>
  <si>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</si>
  <si>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</si>
  <si>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</si>
  <si>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</si>
  <si>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</si>
  <si>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</si>
  <si>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</si>
  <si>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2023-03-15</t>
  </si>
  <si>
    <t>3138617</t>
  </si>
  <si>
    <t>格林豪泰智选酒店(滁州万达广场店)</t>
  </si>
  <si>
    <t>2023-03-16</t>
  </si>
  <si>
    <t>退房日月结</t>
  </si>
  <si>
    <t>153.00</t>
  </si>
  <si>
    <t>RMB</t>
  </si>
  <si>
    <t>0</t>
  </si>
  <si>
    <t>0.00</t>
  </si>
  <si>
    <t>携程汇登国内直连</t>
  </si>
  <si>
    <t>01.011264</t>
  </si>
  <si>
    <t>2023-03-15 19:27:14</t>
  </si>
  <si>
    <t>否</t>
  </si>
  <si>
    <t>广州汇登信息科技有限公司</t>
  </si>
  <si>
    <t>直连</t>
  </si>
  <si>
    <t>中国</t>
  </si>
  <si>
    <t>3138033</t>
  </si>
  <si>
    <t>2023-03-15 17:37:10</t>
  </si>
  <si>
    <t>3136311</t>
  </si>
  <si>
    <t>骏怡精选酒店(三江侗乡大道店)</t>
  </si>
  <si>
    <t>87.00</t>
  </si>
  <si>
    <t>2023-03-15 10:42:16</t>
  </si>
  <si>
    <t>3136339</t>
  </si>
  <si>
    <t>城市便捷酒店(成都警官学院地铁站店)</t>
  </si>
  <si>
    <t>201.00</t>
  </si>
  <si>
    <t>2023-03-15 10:48:35</t>
  </si>
  <si>
    <t>3137468</t>
  </si>
  <si>
    <t>宝鸡世纪荟萃智选假日酒店</t>
  </si>
  <si>
    <t>246.00</t>
  </si>
  <si>
    <t>2023-03-15 15:28:24</t>
  </si>
  <si>
    <t>3136088</t>
  </si>
  <si>
    <t>三亚湾红树林度假世界(皇后棕酒店)</t>
  </si>
  <si>
    <t>922.00</t>
  </si>
  <si>
    <t>2023-03-15 09:39:33</t>
  </si>
  <si>
    <t>3137062</t>
  </si>
  <si>
    <t>台南长悦旅栈</t>
  </si>
  <si>
    <t>CHENG YUhjiun</t>
  </si>
  <si>
    <t>469.00</t>
  </si>
  <si>
    <t>2023-03-15 13:43:18</t>
  </si>
  <si>
    <t>3135570</t>
  </si>
  <si>
    <t>东莞银丰花园酒店</t>
  </si>
  <si>
    <t>180.00</t>
  </si>
  <si>
    <t>2023-03-15 02:28:49</t>
  </si>
  <si>
    <t>3135538</t>
  </si>
  <si>
    <t>全季酒店(成都华西人民南路店)</t>
  </si>
  <si>
    <t>383.00</t>
  </si>
  <si>
    <t>2023-03-15 02:03:31</t>
  </si>
  <si>
    <t>2023-03-14</t>
  </si>
  <si>
    <t>3135104</t>
  </si>
  <si>
    <t>杭州和达希尔顿逸林酒店</t>
  </si>
  <si>
    <t>534.00</t>
  </si>
  <si>
    <t>2023-03-14 22:49:25</t>
  </si>
  <si>
    <t>3134436</t>
  </si>
  <si>
    <t>尚客优酒店(莒南临港区气脉山店)</t>
  </si>
  <si>
    <t>114.00</t>
  </si>
  <si>
    <t>2023-03-14 19:45:57</t>
  </si>
  <si>
    <t>2023-03-07</t>
  </si>
  <si>
    <t>3103413</t>
  </si>
  <si>
    <t>尚客优连锁酒店(枣庄华山银座商城店)</t>
  </si>
  <si>
    <t>96.00</t>
  </si>
  <si>
    <t>2023-03-07 09:18:50</t>
  </si>
  <si>
    <t>2023-03-12</t>
  </si>
  <si>
    <t>3124677</t>
  </si>
  <si>
    <t>台东娜路弯大酒店</t>
  </si>
  <si>
    <t>HSIEH HUICHIN</t>
  </si>
  <si>
    <t>781.00</t>
  </si>
  <si>
    <t>2023-03-12 12:38:46</t>
  </si>
  <si>
    <t>3123651</t>
  </si>
  <si>
    <t>汉庭酒店(北京前门大街店)</t>
  </si>
  <si>
    <t>457.00</t>
  </si>
  <si>
    <t>2023-03-12 00:43:39</t>
  </si>
  <si>
    <t>2023-03-02</t>
  </si>
  <si>
    <t>3081686</t>
  </si>
  <si>
    <t>汉庭酒店(深圳皇岗店)</t>
  </si>
  <si>
    <t>2023-03-13</t>
  </si>
  <si>
    <t>888.00</t>
  </si>
  <si>
    <t>2023-03-02 15:51:26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</si>
</sst>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44998</v>
      </c>
      <c r="G2" s="6">
        <v>45001</v>
      </c>
      <c r="H2" s="4">
        <v>1</v>
      </c>
      <c r="I2" s="4">
        <v>3</v>
      </c>
      <c r="J2" s="4">
        <v>3</v>
      </c>
      <c r="K2" s="4" t="s">
        <v>30</v>
      </c>
      <c r="L2" s="4">
        <v>888</v>
      </c>
      <c r="M2" s="4">
        <v>888</v>
      </c>
      <c r="N2" s="4" t="s">
        <v>31</v>
      </c>
      <c r="O2" s="4" t="s">
        <v>32</v>
      </c>
      <c r="P2" s="4" t="s">
        <v>33</v>
      </c>
      <c r="Q2" s="4">
        <v>0</v>
      </c>
      <c r="R2" s="7">
        <v>44987</v>
      </c>
      <c r="S2" s="6">
        <v>45016</v>
      </c>
      <c r="T2" s="4" t="s">
        <v>34</v>
      </c>
      <c r="U2" s="4">
        <v>888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45000</v>
      </c>
      <c r="G3" s="6">
        <v>45001</v>
      </c>
      <c r="H3" s="4">
        <v>1</v>
      </c>
      <c r="I3" s="4">
        <v>1</v>
      </c>
      <c r="J3" s="4">
        <v>1</v>
      </c>
      <c r="K3" s="4" t="s">
        <v>30</v>
      </c>
      <c r="L3" s="4">
        <v>135</v>
      </c>
      <c r="M3" s="4">
        <v>135</v>
      </c>
      <c r="N3" s="4" t="s">
        <v>39</v>
      </c>
      <c r="O3" s="4" t="s">
        <v>32</v>
      </c>
      <c r="P3" s="4" t="s">
        <v>33</v>
      </c>
      <c r="Q3" s="4">
        <v>0</v>
      </c>
      <c r="R3" s="7">
        <v>44988</v>
      </c>
      <c r="S3" s="6">
        <v>45016</v>
      </c>
      <c r="T3" s="4" t="s">
        <v>34</v>
      </c>
      <c r="U3" s="4">
        <v>135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29</v>
      </c>
      <c r="F4" s="6">
        <v>45000</v>
      </c>
      <c r="G4" s="6">
        <v>45001</v>
      </c>
      <c r="H4" s="4">
        <v>1</v>
      </c>
      <c r="I4" s="4">
        <v>1</v>
      </c>
      <c r="J4" s="4">
        <v>1</v>
      </c>
      <c r="K4" s="4" t="s">
        <v>30</v>
      </c>
      <c r="L4" s="4">
        <v>-135</v>
      </c>
      <c r="M4" s="4">
        <v>-135</v>
      </c>
      <c r="N4" s="4" t="s">
        <v>39</v>
      </c>
      <c r="O4" s="4" t="s">
        <v>32</v>
      </c>
      <c r="P4" s="4" t="s">
        <v>33</v>
      </c>
      <c r="Q4" s="4">
        <v>0</v>
      </c>
      <c r="R4" s="7">
        <v>44988</v>
      </c>
      <c r="S4" s="6">
        <v>45016</v>
      </c>
      <c r="T4" s="4" t="s">
        <v>34</v>
      </c>
      <c r="U4" s="4">
        <v>-135</v>
      </c>
      <c r="V4" s="4">
        <v>0</v>
      </c>
      <c r="W4" s="4">
        <v>0</v>
      </c>
      <c r="X4" s="4" t="s">
        <v>40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45000</v>
      </c>
      <c r="G5" s="6">
        <v>45001</v>
      </c>
      <c r="H5" s="4">
        <v>1</v>
      </c>
      <c r="I5" s="4">
        <v>1</v>
      </c>
      <c r="J5" s="4">
        <v>1</v>
      </c>
      <c r="K5" s="4" t="s">
        <v>30</v>
      </c>
      <c r="L5" s="4">
        <v>96</v>
      </c>
      <c r="M5" s="4">
        <v>96</v>
      </c>
      <c r="N5" s="4" t="s">
        <v>46</v>
      </c>
      <c r="O5" s="4" t="s">
        <v>32</v>
      </c>
      <c r="P5" s="4" t="s">
        <v>33</v>
      </c>
      <c r="Q5" s="4">
        <v>0</v>
      </c>
      <c r="R5" s="7">
        <v>44992</v>
      </c>
      <c r="S5" s="6">
        <v>45016</v>
      </c>
      <c r="T5" s="4" t="s">
        <v>34</v>
      </c>
      <c r="U5" s="4">
        <v>96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45000</v>
      </c>
      <c r="G6" s="6">
        <v>45001</v>
      </c>
      <c r="H6" s="4">
        <v>1</v>
      </c>
      <c r="I6" s="4">
        <v>1</v>
      </c>
      <c r="J6" s="4">
        <v>1</v>
      </c>
      <c r="K6" s="4" t="s">
        <v>30</v>
      </c>
      <c r="L6" s="4">
        <v>457</v>
      </c>
      <c r="M6" s="4">
        <v>457</v>
      </c>
      <c r="N6" s="4" t="s">
        <v>52</v>
      </c>
      <c r="O6" s="4" t="s">
        <v>32</v>
      </c>
      <c r="P6" s="4" t="s">
        <v>33</v>
      </c>
      <c r="Q6" s="4">
        <v>0</v>
      </c>
      <c r="R6" s="7">
        <v>44997</v>
      </c>
      <c r="S6" s="6">
        <v>45016</v>
      </c>
      <c r="T6" s="4" t="s">
        <v>34</v>
      </c>
      <c r="U6" s="4">
        <v>457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45000</v>
      </c>
      <c r="G7" s="6">
        <v>45001</v>
      </c>
      <c r="H7" s="4">
        <v>1</v>
      </c>
      <c r="I7" s="4">
        <v>1</v>
      </c>
      <c r="J7" s="4">
        <v>1</v>
      </c>
      <c r="K7" s="4" t="s">
        <v>30</v>
      </c>
      <c r="L7" s="4">
        <v>781</v>
      </c>
      <c r="M7" s="4">
        <v>781</v>
      </c>
      <c r="N7" s="4" t="s">
        <v>58</v>
      </c>
      <c r="O7" s="4" t="s">
        <v>32</v>
      </c>
      <c r="P7" s="4" t="s">
        <v>33</v>
      </c>
      <c r="Q7" s="4">
        <v>0</v>
      </c>
      <c r="R7" s="7">
        <v>44997</v>
      </c>
      <c r="S7" s="6">
        <v>45016</v>
      </c>
      <c r="T7" s="4" t="s">
        <v>34</v>
      </c>
      <c r="U7" s="4">
        <v>781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45000</v>
      </c>
      <c r="G8" s="6">
        <v>45001</v>
      </c>
      <c r="H8" s="4">
        <v>1</v>
      </c>
      <c r="I8" s="4">
        <v>1</v>
      </c>
      <c r="J8" s="4">
        <v>1</v>
      </c>
      <c r="K8" s="4" t="s">
        <v>30</v>
      </c>
      <c r="L8" s="4">
        <v>114</v>
      </c>
      <c r="M8" s="4">
        <v>114</v>
      </c>
      <c r="N8" s="4" t="s">
        <v>64</v>
      </c>
      <c r="O8" s="4" t="s">
        <v>32</v>
      </c>
      <c r="P8" s="4" t="s">
        <v>33</v>
      </c>
      <c r="Q8" s="4">
        <v>0</v>
      </c>
      <c r="R8" s="7">
        <v>44999</v>
      </c>
      <c r="S8" s="6">
        <v>45016</v>
      </c>
      <c r="T8" s="4" t="s">
        <v>34</v>
      </c>
      <c r="U8" s="4">
        <v>114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45000</v>
      </c>
      <c r="G9" s="6">
        <v>45001</v>
      </c>
      <c r="H9" s="4">
        <v>1</v>
      </c>
      <c r="I9" s="4">
        <v>1</v>
      </c>
      <c r="J9" s="4">
        <v>1</v>
      </c>
      <c r="K9" s="4" t="s">
        <v>30</v>
      </c>
      <c r="L9" s="4">
        <v>534</v>
      </c>
      <c r="M9" s="4">
        <v>534</v>
      </c>
      <c r="N9" s="4" t="s">
        <v>70</v>
      </c>
      <c r="O9" s="4" t="s">
        <v>32</v>
      </c>
      <c r="P9" s="4" t="s">
        <v>33</v>
      </c>
      <c r="Q9" s="4">
        <v>0</v>
      </c>
      <c r="R9" s="7">
        <v>44999</v>
      </c>
      <c r="S9" s="6">
        <v>45016</v>
      </c>
      <c r="T9" s="4" t="s">
        <v>34</v>
      </c>
      <c r="U9" s="4">
        <v>534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45000</v>
      </c>
      <c r="G10" s="6">
        <v>45001</v>
      </c>
      <c r="H10" s="4">
        <v>1</v>
      </c>
      <c r="I10" s="4">
        <v>1</v>
      </c>
      <c r="J10" s="4">
        <v>1</v>
      </c>
      <c r="K10" s="4" t="s">
        <v>30</v>
      </c>
      <c r="L10" s="4">
        <v>383</v>
      </c>
      <c r="M10" s="4">
        <v>383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45000</v>
      </c>
      <c r="S10" s="6">
        <v>45016</v>
      </c>
      <c r="T10" s="4" t="s">
        <v>34</v>
      </c>
      <c r="U10" s="4">
        <v>383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63</v>
      </c>
      <c r="F11" s="6">
        <v>45000</v>
      </c>
      <c r="G11" s="6">
        <v>45001</v>
      </c>
      <c r="H11" s="4">
        <v>1</v>
      </c>
      <c r="I11" s="4">
        <v>1</v>
      </c>
      <c r="J11" s="4">
        <v>1</v>
      </c>
      <c r="K11" s="4" t="s">
        <v>30</v>
      </c>
      <c r="L11" s="4">
        <v>176</v>
      </c>
      <c r="M11" s="4">
        <v>176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45000</v>
      </c>
      <c r="S11" s="6">
        <v>45016</v>
      </c>
      <c r="T11" s="4" t="s">
        <v>34</v>
      </c>
      <c r="U11" s="4">
        <v>176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45000</v>
      </c>
      <c r="G12" s="6">
        <v>45001</v>
      </c>
      <c r="H12" s="4">
        <v>1</v>
      </c>
      <c r="I12" s="4">
        <v>1</v>
      </c>
      <c r="J12" s="4">
        <v>1</v>
      </c>
      <c r="K12" s="4" t="s">
        <v>30</v>
      </c>
      <c r="L12" s="4">
        <v>180</v>
      </c>
      <c r="M12" s="4">
        <v>180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45000</v>
      </c>
      <c r="S12" s="6">
        <v>45016</v>
      </c>
      <c r="T12" s="4" t="s">
        <v>34</v>
      </c>
      <c r="U12" s="4">
        <v>180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45000</v>
      </c>
      <c r="G13" s="6">
        <v>45001</v>
      </c>
      <c r="H13" s="4">
        <v>1</v>
      </c>
      <c r="I13" s="4">
        <v>1</v>
      </c>
      <c r="J13" s="4">
        <v>1</v>
      </c>
      <c r="K13" s="4" t="s">
        <v>30</v>
      </c>
      <c r="L13" s="4">
        <v>922</v>
      </c>
      <c r="M13" s="4">
        <v>922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45000</v>
      </c>
      <c r="S13" s="6">
        <v>45016</v>
      </c>
      <c r="T13" s="4" t="s">
        <v>34</v>
      </c>
      <c r="U13" s="4">
        <v>922</v>
      </c>
      <c r="V13" s="4">
        <v>0</v>
      </c>
      <c r="W13" s="4">
        <v>0</v>
      </c>
      <c r="X13" s="4" t="s">
        <v>94</v>
      </c>
      <c r="Y13" s="4" t="s">
        <v>60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45</v>
      </c>
      <c r="F14" s="6">
        <v>45000</v>
      </c>
      <c r="G14" s="6">
        <v>45001</v>
      </c>
      <c r="H14" s="4">
        <v>1</v>
      </c>
      <c r="I14" s="4">
        <v>1</v>
      </c>
      <c r="J14" s="4">
        <v>1</v>
      </c>
      <c r="K14" s="4" t="s">
        <v>30</v>
      </c>
      <c r="L14" s="4">
        <v>87</v>
      </c>
      <c r="M14" s="4">
        <v>87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45000</v>
      </c>
      <c r="S14" s="6">
        <v>45016</v>
      </c>
      <c r="T14" s="4" t="s">
        <v>34</v>
      </c>
      <c r="U14" s="4">
        <v>87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45000</v>
      </c>
      <c r="G15" s="6">
        <v>45001</v>
      </c>
      <c r="H15" s="4">
        <v>1</v>
      </c>
      <c r="I15" s="4">
        <v>1</v>
      </c>
      <c r="J15" s="4">
        <v>1</v>
      </c>
      <c r="K15" s="4" t="s">
        <v>30</v>
      </c>
      <c r="L15" s="4">
        <v>201</v>
      </c>
      <c r="M15" s="4">
        <v>201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45000</v>
      </c>
      <c r="S15" s="6">
        <v>45016</v>
      </c>
      <c r="T15" s="4" t="s">
        <v>34</v>
      </c>
      <c r="U15" s="4">
        <v>201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79</v>
      </c>
      <c r="B16" s="4" t="s">
        <v>26</v>
      </c>
      <c r="C16" s="4" t="s">
        <v>42</v>
      </c>
      <c r="D16" s="4" t="s">
        <v>80</v>
      </c>
      <c r="E16" s="4" t="s">
        <v>63</v>
      </c>
      <c r="F16" s="6">
        <v>45000</v>
      </c>
      <c r="G16" s="6">
        <v>45001</v>
      </c>
      <c r="H16" s="4">
        <v>1</v>
      </c>
      <c r="I16" s="4">
        <v>1</v>
      </c>
      <c r="J16" s="4">
        <v>1</v>
      </c>
      <c r="K16" s="4" t="s">
        <v>30</v>
      </c>
      <c r="L16" s="4">
        <v>-176</v>
      </c>
      <c r="M16" s="4">
        <v>-176</v>
      </c>
      <c r="N16" s="4" t="s">
        <v>81</v>
      </c>
      <c r="O16" s="4" t="s">
        <v>32</v>
      </c>
      <c r="P16" s="4" t="s">
        <v>33</v>
      </c>
      <c r="Q16" s="4">
        <v>0</v>
      </c>
      <c r="R16" s="7">
        <v>45000</v>
      </c>
      <c r="S16" s="6">
        <v>45016</v>
      </c>
      <c r="T16" s="4" t="s">
        <v>34</v>
      </c>
      <c r="U16" s="4">
        <v>-176</v>
      </c>
      <c r="V16" s="4">
        <v>0</v>
      </c>
      <c r="W16" s="4">
        <v>0</v>
      </c>
      <c r="X16" s="4" t="s">
        <v>82</v>
      </c>
      <c r="Y16" s="4" t="s">
        <v>83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45000</v>
      </c>
      <c r="G17" s="6">
        <v>45001</v>
      </c>
      <c r="H17" s="4">
        <v>1</v>
      </c>
      <c r="I17" s="4">
        <v>1</v>
      </c>
      <c r="J17" s="4">
        <v>1</v>
      </c>
      <c r="K17" s="4" t="s">
        <v>30</v>
      </c>
      <c r="L17" s="4">
        <v>469</v>
      </c>
      <c r="M17" s="4">
        <v>469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45000</v>
      </c>
      <c r="S17" s="6">
        <v>45016</v>
      </c>
      <c r="T17" s="4" t="s">
        <v>34</v>
      </c>
      <c r="U17" s="4">
        <v>469</v>
      </c>
      <c r="V17" s="4">
        <v>0</v>
      </c>
      <c r="W17" s="4">
        <v>0</v>
      </c>
      <c r="X17" s="4" t="s">
        <v>110</v>
      </c>
      <c r="Y17" s="4" t="s">
        <v>60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45000</v>
      </c>
      <c r="G18" s="6">
        <v>45001</v>
      </c>
      <c r="H18" s="4">
        <v>1</v>
      </c>
      <c r="I18" s="4">
        <v>1</v>
      </c>
      <c r="J18" s="4">
        <v>1</v>
      </c>
      <c r="K18" s="4" t="s">
        <v>30</v>
      </c>
      <c r="L18" s="4">
        <v>400</v>
      </c>
      <c r="M18" s="4">
        <v>400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45000</v>
      </c>
      <c r="S18" s="6">
        <v>45016</v>
      </c>
      <c r="T18" s="4" t="s">
        <v>34</v>
      </c>
      <c r="U18" s="4">
        <v>400</v>
      </c>
      <c r="V18" s="4">
        <v>0</v>
      </c>
      <c r="W18" s="4">
        <v>0</v>
      </c>
      <c r="X18" s="4" t="s">
        <v>115</v>
      </c>
      <c r="Y18" s="4" t="s">
        <v>60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45000</v>
      </c>
      <c r="G19" s="6">
        <v>45001</v>
      </c>
      <c r="H19" s="4">
        <v>1</v>
      </c>
      <c r="I19" s="4">
        <v>1</v>
      </c>
      <c r="J19" s="4">
        <v>1</v>
      </c>
      <c r="K19" s="4" t="s">
        <v>30</v>
      </c>
      <c r="L19" s="4">
        <v>246</v>
      </c>
      <c r="M19" s="4">
        <v>246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45000</v>
      </c>
      <c r="S19" s="6">
        <v>45016</v>
      </c>
      <c r="T19" s="4" t="s">
        <v>34</v>
      </c>
      <c r="U19" s="4">
        <v>246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111</v>
      </c>
      <c r="B20" s="4" t="s">
        <v>26</v>
      </c>
      <c r="C20" s="4" t="s">
        <v>42</v>
      </c>
      <c r="D20" s="4" t="s">
        <v>112</v>
      </c>
      <c r="E20" s="4" t="s">
        <v>113</v>
      </c>
      <c r="F20" s="6">
        <v>45000</v>
      </c>
      <c r="G20" s="6">
        <v>45001</v>
      </c>
      <c r="H20" s="4">
        <v>1</v>
      </c>
      <c r="I20" s="4">
        <v>1</v>
      </c>
      <c r="J20" s="4">
        <v>1</v>
      </c>
      <c r="K20" s="4" t="s">
        <v>30</v>
      </c>
      <c r="L20" s="4">
        <v>-400</v>
      </c>
      <c r="M20" s="4">
        <v>-400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45000</v>
      </c>
      <c r="S20" s="6">
        <v>45016</v>
      </c>
      <c r="T20" s="4" t="s">
        <v>34</v>
      </c>
      <c r="U20" s="4">
        <v>-400</v>
      </c>
      <c r="V20" s="4">
        <v>0</v>
      </c>
      <c r="W20" s="4">
        <v>0</v>
      </c>
      <c r="X20" s="4" t="s">
        <v>115</v>
      </c>
      <c r="Y20" s="4" t="s">
        <v>60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75</v>
      </c>
      <c r="F21" s="6">
        <v>45000</v>
      </c>
      <c r="G21" s="6">
        <v>45001</v>
      </c>
      <c r="H21" s="4">
        <v>1</v>
      </c>
      <c r="I21" s="4">
        <v>1</v>
      </c>
      <c r="J21" s="4">
        <v>1</v>
      </c>
      <c r="K21" s="4" t="s">
        <v>30</v>
      </c>
      <c r="L21" s="4">
        <v>153</v>
      </c>
      <c r="M21" s="4">
        <v>153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45000</v>
      </c>
      <c r="S21" s="6">
        <v>45016</v>
      </c>
      <c r="T21" s="4" t="s">
        <v>34</v>
      </c>
      <c r="U21" s="4">
        <v>153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123</v>
      </c>
      <c r="E22" s="4" t="s">
        <v>75</v>
      </c>
      <c r="F22" s="6">
        <v>45000</v>
      </c>
      <c r="G22" s="6">
        <v>45001</v>
      </c>
      <c r="H22" s="4">
        <v>1</v>
      </c>
      <c r="I22" s="4">
        <v>1</v>
      </c>
      <c r="J22" s="4">
        <v>1</v>
      </c>
      <c r="K22" s="4" t="s">
        <v>30</v>
      </c>
      <c r="L22" s="4">
        <v>153</v>
      </c>
      <c r="M22" s="4">
        <v>153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45000</v>
      </c>
      <c r="S22" s="6">
        <v>45016</v>
      </c>
      <c r="T22" s="4" t="s">
        <v>34</v>
      </c>
      <c r="U22" s="4">
        <v>153</v>
      </c>
      <c r="V22" s="4">
        <v>0</v>
      </c>
      <c r="W22" s="4">
        <v>0</v>
      </c>
      <c r="X22" s="4" t="s">
        <v>129</v>
      </c>
      <c r="Y22" s="4" t="s">
        <v>130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5">
        <v>999222985406126</v>
      </c>
      <c r="B2" s="6">
        <v>44998</v>
      </c>
      <c r="C2" s="6">
        <v>45001</v>
      </c>
      <c r="D2" s="4">
        <v>888</v>
      </c>
      <c r="E2" s="4" t="str">
        <f>VLOOKUP(A2,HOP!A:L,12,0)</f>
        <v>888.00</v>
      </c>
      <c r="F2" s="4" t="str">
        <f>VLOOKUP(A2,HOP!A:C,3,0)</f>
        <v>3081686</v>
      </c>
      <c r="G2" s="4">
        <f>D2-E2</f>
        <v>0</v>
      </c>
      <c r="H2" s="4" t="str">
        <f>$H$1&amp;F2</f>
        <v>，3081686</v>
      </c>
      <c r="I2" s="4" t="str">
        <f>VLOOKUP(A2,HOP!A:U,21,0)</f>
        <v>直连</v>
      </c>
    </row>
    <row r="3" s="4" customFormat="1" hidden="1" spans="1:9">
      <c r="A3" s="5">
        <v>999222994535947</v>
      </c>
      <c r="B3" s="6">
        <v>45000</v>
      </c>
      <c r="C3" s="6">
        <v>45001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9" si="0">D3-E3</f>
        <v>#N/A</v>
      </c>
      <c r="H3" s="4" t="e">
        <f t="shared" ref="H3:H19" si="1">$H$1&amp;F3</f>
        <v>#N/A</v>
      </c>
      <c r="I3" s="4" t="e">
        <f>VLOOKUP(A3,HOP!A:U,21,0)</f>
        <v>#N/A</v>
      </c>
    </row>
    <row r="4" s="4" customFormat="1" spans="1:9">
      <c r="A4" s="5">
        <v>999223062646064</v>
      </c>
      <c r="B4" s="6">
        <v>45000</v>
      </c>
      <c r="C4" s="6">
        <v>45001</v>
      </c>
      <c r="D4" s="4">
        <v>96</v>
      </c>
      <c r="E4" s="4" t="str">
        <f>VLOOKUP(A4,HOP!A:L,12,0)</f>
        <v>96.00</v>
      </c>
      <c r="F4" s="4" t="str">
        <f>VLOOKUP(A4,HOP!A:C,3,0)</f>
        <v>3103413</v>
      </c>
      <c r="G4" s="4">
        <f t="shared" si="0"/>
        <v>0</v>
      </c>
      <c r="H4" s="4" t="str">
        <f t="shared" si="1"/>
        <v>，3103413</v>
      </c>
      <c r="I4" s="4" t="str">
        <f>VLOOKUP(A4,HOP!A:U,21,0)</f>
        <v>直连</v>
      </c>
    </row>
    <row r="5" s="4" customFormat="1" spans="1:9">
      <c r="A5" s="5">
        <v>999223145642664</v>
      </c>
      <c r="B5" s="6">
        <v>45000</v>
      </c>
      <c r="C5" s="6">
        <v>45001</v>
      </c>
      <c r="D5" s="4">
        <v>457</v>
      </c>
      <c r="E5" s="4" t="str">
        <f>VLOOKUP(A5,HOP!A:L,12,0)</f>
        <v>457.00</v>
      </c>
      <c r="F5" s="4" t="str">
        <f>VLOOKUP(A5,HOP!A:C,3,0)</f>
        <v>3123651</v>
      </c>
      <c r="G5" s="4">
        <f t="shared" si="0"/>
        <v>0</v>
      </c>
      <c r="H5" s="4" t="str">
        <f t="shared" si="1"/>
        <v>，3123651</v>
      </c>
      <c r="I5" s="4" t="str">
        <f>VLOOKUP(A5,HOP!A:U,21,0)</f>
        <v>直连</v>
      </c>
    </row>
    <row r="6" s="4" customFormat="1" spans="1:9">
      <c r="A6" s="5">
        <v>999223149360959</v>
      </c>
      <c r="B6" s="6">
        <v>45000</v>
      </c>
      <c r="C6" s="6">
        <v>45001</v>
      </c>
      <c r="D6" s="4">
        <v>781</v>
      </c>
      <c r="E6" s="4" t="str">
        <f>VLOOKUP(A6,HOP!A:L,12,0)</f>
        <v>781.00</v>
      </c>
      <c r="F6" s="4" t="str">
        <f>VLOOKUP(A6,HOP!A:C,3,0)</f>
        <v>3124677</v>
      </c>
      <c r="G6" s="4">
        <f t="shared" si="0"/>
        <v>0</v>
      </c>
      <c r="H6" s="4" t="str">
        <f t="shared" si="1"/>
        <v>，3124677</v>
      </c>
      <c r="I6" s="4" t="str">
        <f>VLOOKUP(A6,HOP!A:U,21,0)</f>
        <v>直连</v>
      </c>
    </row>
    <row r="7" s="4" customFormat="1" spans="1:9">
      <c r="A7" s="5">
        <v>999223183811654</v>
      </c>
      <c r="B7" s="6">
        <v>45000</v>
      </c>
      <c r="C7" s="6">
        <v>45001</v>
      </c>
      <c r="D7" s="4">
        <v>114</v>
      </c>
      <c r="E7" s="4" t="str">
        <f>VLOOKUP(A7,HOP!A:L,12,0)</f>
        <v>114.00</v>
      </c>
      <c r="F7" s="4" t="str">
        <f>VLOOKUP(A7,HOP!A:C,3,0)</f>
        <v>3134436</v>
      </c>
      <c r="G7" s="4">
        <f t="shared" si="0"/>
        <v>0</v>
      </c>
      <c r="H7" s="4" t="str">
        <f t="shared" si="1"/>
        <v>，3134436</v>
      </c>
      <c r="I7" s="4" t="str">
        <f>VLOOKUP(A7,HOP!A:U,21,0)</f>
        <v>直连</v>
      </c>
    </row>
    <row r="8" s="4" customFormat="1" spans="1:9">
      <c r="A8" s="5">
        <v>999223187910466</v>
      </c>
      <c r="B8" s="6">
        <v>45000</v>
      </c>
      <c r="C8" s="6">
        <v>45001</v>
      </c>
      <c r="D8" s="4">
        <v>534</v>
      </c>
      <c r="E8" s="4" t="str">
        <f>VLOOKUP(A8,HOP!A:L,12,0)</f>
        <v>534.00</v>
      </c>
      <c r="F8" s="4" t="str">
        <f>VLOOKUP(A8,HOP!A:C,3,0)</f>
        <v>3135104</v>
      </c>
      <c r="G8" s="4">
        <f t="shared" si="0"/>
        <v>0</v>
      </c>
      <c r="H8" s="4" t="str">
        <f t="shared" si="1"/>
        <v>，3135104</v>
      </c>
      <c r="I8" s="4" t="str">
        <f>VLOOKUP(A8,HOP!A:U,21,0)</f>
        <v>直连</v>
      </c>
    </row>
    <row r="9" s="4" customFormat="1" spans="1:9">
      <c r="A9" s="5">
        <v>999223189961018</v>
      </c>
      <c r="B9" s="6">
        <v>45000</v>
      </c>
      <c r="C9" s="6">
        <v>45001</v>
      </c>
      <c r="D9" s="4">
        <v>383</v>
      </c>
      <c r="E9" s="4" t="str">
        <f>VLOOKUP(A9,HOP!A:L,12,0)</f>
        <v>383.00</v>
      </c>
      <c r="F9" s="4" t="str">
        <f>VLOOKUP(A9,HOP!A:C,3,0)</f>
        <v>3135538</v>
      </c>
      <c r="G9" s="4">
        <f t="shared" si="0"/>
        <v>0</v>
      </c>
      <c r="H9" s="4" t="str">
        <f t="shared" si="1"/>
        <v>，3135538</v>
      </c>
      <c r="I9" s="4" t="str">
        <f>VLOOKUP(A9,HOP!A:U,21,0)</f>
        <v>直连</v>
      </c>
    </row>
    <row r="10" s="4" customFormat="1" hidden="1" spans="1:9">
      <c r="A10" s="5">
        <v>999223190000365</v>
      </c>
      <c r="B10" s="6">
        <v>45000</v>
      </c>
      <c r="C10" s="6">
        <v>45001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999223190026858</v>
      </c>
      <c r="B11" s="6">
        <v>45000</v>
      </c>
      <c r="C11" s="6">
        <v>45001</v>
      </c>
      <c r="D11" s="4">
        <v>180</v>
      </c>
      <c r="E11" s="4" t="str">
        <f>VLOOKUP(A11,HOP!A:L,12,0)</f>
        <v>180.00</v>
      </c>
      <c r="F11" s="4" t="str">
        <f>VLOOKUP(A11,HOP!A:C,3,0)</f>
        <v>3135570</v>
      </c>
      <c r="G11" s="4">
        <f t="shared" si="0"/>
        <v>0</v>
      </c>
      <c r="H11" s="4" t="str">
        <f t="shared" si="1"/>
        <v>，3135570</v>
      </c>
      <c r="I11" s="4" t="str">
        <f>VLOOKUP(A11,HOP!A:U,21,0)</f>
        <v>直连</v>
      </c>
    </row>
    <row r="12" s="4" customFormat="1" spans="1:9">
      <c r="A12" s="5">
        <v>999223191658947</v>
      </c>
      <c r="B12" s="6">
        <v>45000</v>
      </c>
      <c r="C12" s="6">
        <v>45001</v>
      </c>
      <c r="D12" s="4">
        <v>922</v>
      </c>
      <c r="E12" s="4" t="str">
        <f>VLOOKUP(A12,HOP!A:L,12,0)</f>
        <v>922.00</v>
      </c>
      <c r="F12" s="4" t="str">
        <f>VLOOKUP(A12,HOP!A:C,3,0)</f>
        <v>3136088</v>
      </c>
      <c r="G12" s="4">
        <f t="shared" si="0"/>
        <v>0</v>
      </c>
      <c r="H12" s="4" t="str">
        <f t="shared" si="1"/>
        <v>，3136088</v>
      </c>
      <c r="I12" s="4" t="str">
        <f>VLOOKUP(A12,HOP!A:U,21,0)</f>
        <v>直连</v>
      </c>
    </row>
    <row r="13" s="4" customFormat="1" spans="1:9">
      <c r="A13" s="5">
        <v>999223192357209</v>
      </c>
      <c r="B13" s="6">
        <v>45000</v>
      </c>
      <c r="C13" s="6">
        <v>45001</v>
      </c>
      <c r="D13" s="4">
        <v>87</v>
      </c>
      <c r="E13" s="4" t="str">
        <f>VLOOKUP(A13,HOP!A:L,12,0)</f>
        <v>87.00</v>
      </c>
      <c r="F13" s="4" t="str">
        <f>VLOOKUP(A13,HOP!A:C,3,0)</f>
        <v>3136311</v>
      </c>
      <c r="G13" s="4">
        <f t="shared" si="0"/>
        <v>0</v>
      </c>
      <c r="H13" s="4" t="str">
        <f t="shared" si="1"/>
        <v>，3136311</v>
      </c>
      <c r="I13" s="4" t="str">
        <f>VLOOKUP(A13,HOP!A:U,21,0)</f>
        <v>直连</v>
      </c>
    </row>
    <row r="14" s="4" customFormat="1" spans="1:9">
      <c r="A14" s="5">
        <v>999223192434008</v>
      </c>
      <c r="B14" s="6">
        <v>45000</v>
      </c>
      <c r="C14" s="6">
        <v>45001</v>
      </c>
      <c r="D14" s="4">
        <v>201</v>
      </c>
      <c r="E14" s="4" t="str">
        <f>VLOOKUP(A14,HOP!A:L,12,0)</f>
        <v>201.00</v>
      </c>
      <c r="F14" s="4" t="str">
        <f>VLOOKUP(A14,HOP!A:C,3,0)</f>
        <v>3136339</v>
      </c>
      <c r="G14" s="4">
        <f t="shared" si="0"/>
        <v>0</v>
      </c>
      <c r="H14" s="4" t="str">
        <f t="shared" si="1"/>
        <v>，3136339</v>
      </c>
      <c r="I14" s="4" t="str">
        <f>VLOOKUP(A14,HOP!A:U,21,0)</f>
        <v>直连</v>
      </c>
    </row>
    <row r="15" s="4" customFormat="1" spans="1:9">
      <c r="A15" s="5">
        <v>999223195014874</v>
      </c>
      <c r="B15" s="6">
        <v>45000</v>
      </c>
      <c r="C15" s="6">
        <v>45001</v>
      </c>
      <c r="D15" s="4">
        <v>469</v>
      </c>
      <c r="E15" s="4" t="str">
        <f>VLOOKUP(A15,HOP!A:L,12,0)</f>
        <v>469.00</v>
      </c>
      <c r="F15" s="4" t="str">
        <f>VLOOKUP(A15,HOP!A:C,3,0)</f>
        <v>3137062</v>
      </c>
      <c r="G15" s="4">
        <f t="shared" si="0"/>
        <v>0</v>
      </c>
      <c r="H15" s="4" t="str">
        <f t="shared" si="1"/>
        <v>，3137062</v>
      </c>
      <c r="I15" s="4" t="str">
        <f>VLOOKUP(A15,HOP!A:U,21,0)</f>
        <v>直连</v>
      </c>
    </row>
    <row r="16" s="4" customFormat="1" hidden="1" spans="1:9">
      <c r="A16" s="5">
        <v>999223196320059</v>
      </c>
      <c r="B16" s="6">
        <v>45000</v>
      </c>
      <c r="C16" s="6">
        <v>45001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999223196560461</v>
      </c>
      <c r="B17" s="6">
        <v>45000</v>
      </c>
      <c r="C17" s="6">
        <v>45001</v>
      </c>
      <c r="D17" s="4">
        <v>246</v>
      </c>
      <c r="E17" s="4" t="str">
        <f>VLOOKUP(A17,HOP!A:L,12,0)</f>
        <v>246.00</v>
      </c>
      <c r="F17" s="4" t="str">
        <f>VLOOKUP(A17,HOP!A:C,3,0)</f>
        <v>3137468</v>
      </c>
      <c r="G17" s="4">
        <f t="shared" si="0"/>
        <v>0</v>
      </c>
      <c r="H17" s="4" t="str">
        <f t="shared" si="1"/>
        <v>，3137468</v>
      </c>
      <c r="I17" s="4" t="str">
        <f>VLOOKUP(A17,HOP!A:U,21,0)</f>
        <v>直连</v>
      </c>
    </row>
    <row r="18" s="4" customFormat="1" spans="1:9">
      <c r="A18" s="5">
        <v>999223198105705</v>
      </c>
      <c r="B18" s="6">
        <v>45000</v>
      </c>
      <c r="C18" s="6">
        <v>45001</v>
      </c>
      <c r="D18" s="4">
        <v>153</v>
      </c>
      <c r="E18" s="4" t="str">
        <f>VLOOKUP(A18,HOP!A:L,12,0)</f>
        <v>153.00</v>
      </c>
      <c r="F18" s="4" t="str">
        <f>VLOOKUP(A18,HOP!A:C,3,0)</f>
        <v>3138033</v>
      </c>
      <c r="G18" s="4">
        <f t="shared" si="0"/>
        <v>0</v>
      </c>
      <c r="H18" s="4" t="str">
        <f t="shared" si="1"/>
        <v>，3138033</v>
      </c>
      <c r="I18" s="4" t="str">
        <f>VLOOKUP(A18,HOP!A:U,21,0)</f>
        <v>直连</v>
      </c>
    </row>
    <row r="19" s="4" customFormat="1" spans="1:9">
      <c r="A19" s="5">
        <v>999223199438651</v>
      </c>
      <c r="B19" s="6">
        <v>45000</v>
      </c>
      <c r="C19" s="6">
        <v>45001</v>
      </c>
      <c r="D19" s="4">
        <v>153</v>
      </c>
      <c r="E19" s="4" t="str">
        <f>VLOOKUP(A19,HOP!A:L,12,0)</f>
        <v>153.00</v>
      </c>
      <c r="F19" s="4" t="str">
        <f>VLOOKUP(A19,HOP!A:C,3,0)</f>
        <v>3138617</v>
      </c>
      <c r="G19" s="4">
        <f t="shared" si="0"/>
        <v>0</v>
      </c>
      <c r="H19" s="4" t="str">
        <f t="shared" si="1"/>
        <v>，3138617</v>
      </c>
      <c r="I19" s="4" t="str">
        <f>VLOOKUP(A19,HOP!A:U,21,0)</f>
        <v>直连</v>
      </c>
    </row>
    <row r="21" spans="4:4">
      <c r="D21" s="4">
        <f>SUM(D2:D20)</f>
        <v>5664</v>
      </c>
    </row>
    <row r="23" spans="4:4">
      <c r="D23" s="4" t="s">
        <v>132</v>
      </c>
    </row>
    <row r="27" spans="1:1">
      <c r="A27" s="4" t="s">
        <v>133</v>
      </c>
    </row>
    <row r="28" spans="1:1">
      <c r="A28" s="4" t="s">
        <v>134</v>
      </c>
    </row>
  </sheetData>
  <autoFilter ref="A1:X19">
    <filterColumn colId="3">
      <filters>
        <filter val="180"/>
        <filter val="201"/>
        <filter val="781"/>
        <filter val="922"/>
        <filter val="153"/>
        <filter val="383"/>
        <filter val="114"/>
        <filter val="534"/>
        <filter val="96"/>
        <filter val="246"/>
        <filter val="87"/>
        <filter val="457"/>
        <filter val="888"/>
        <filter val="4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  <c r="U1" s="2" t="s">
        <v>152</v>
      </c>
      <c r="V1" s="2" t="s">
        <v>153</v>
      </c>
    </row>
    <row r="2" s="1" customFormat="1" spans="1:22">
      <c r="A2" s="3">
        <v>999223199438651</v>
      </c>
      <c r="B2" s="1" t="s">
        <v>154</v>
      </c>
      <c r="C2" s="1" t="s">
        <v>155</v>
      </c>
      <c r="D2" s="1" t="s">
        <v>156</v>
      </c>
      <c r="E2" s="1" t="s">
        <v>128</v>
      </c>
      <c r="F2" s="1" t="s">
        <v>154</v>
      </c>
      <c r="G2" s="1" t="s">
        <v>157</v>
      </c>
      <c r="H2" s="1" t="s">
        <v>158</v>
      </c>
      <c r="I2" s="1" t="s">
        <v>159</v>
      </c>
      <c r="J2" s="1" t="s">
        <v>160</v>
      </c>
      <c r="K2" s="1" t="s">
        <v>159</v>
      </c>
      <c r="L2" s="1" t="s">
        <v>159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  <c r="U2" s="1" t="s">
        <v>168</v>
      </c>
      <c r="V2" s="1" t="s">
        <v>169</v>
      </c>
    </row>
    <row r="3" s="1" customFormat="1" spans="1:22">
      <c r="A3" s="3">
        <v>999223198105705</v>
      </c>
      <c r="B3" s="1" t="s">
        <v>154</v>
      </c>
      <c r="C3" s="1" t="s">
        <v>170</v>
      </c>
      <c r="D3" s="1" t="s">
        <v>156</v>
      </c>
      <c r="E3" s="1" t="s">
        <v>124</v>
      </c>
      <c r="F3" s="1" t="s">
        <v>154</v>
      </c>
      <c r="G3" s="1" t="s">
        <v>157</v>
      </c>
      <c r="H3" s="1" t="s">
        <v>158</v>
      </c>
      <c r="I3" s="1" t="s">
        <v>159</v>
      </c>
      <c r="J3" s="1" t="s">
        <v>160</v>
      </c>
      <c r="K3" s="1" t="s">
        <v>159</v>
      </c>
      <c r="L3" s="1" t="s">
        <v>159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164</v>
      </c>
      <c r="R3" s="1" t="s">
        <v>171</v>
      </c>
      <c r="S3" s="1" t="s">
        <v>166</v>
      </c>
      <c r="T3" s="1" t="s">
        <v>167</v>
      </c>
      <c r="U3" s="1" t="s">
        <v>168</v>
      </c>
      <c r="V3" s="1" t="s">
        <v>169</v>
      </c>
    </row>
    <row r="4" s="1" customFormat="1" spans="1:22">
      <c r="A4" s="3">
        <v>999223192357209</v>
      </c>
      <c r="B4" s="1" t="s">
        <v>154</v>
      </c>
      <c r="C4" s="1" t="s">
        <v>172</v>
      </c>
      <c r="D4" s="1" t="s">
        <v>173</v>
      </c>
      <c r="E4" s="1" t="s">
        <v>97</v>
      </c>
      <c r="F4" s="1" t="s">
        <v>154</v>
      </c>
      <c r="G4" s="1" t="s">
        <v>157</v>
      </c>
      <c r="H4" s="1" t="s">
        <v>158</v>
      </c>
      <c r="I4" s="1" t="s">
        <v>174</v>
      </c>
      <c r="J4" s="1" t="s">
        <v>160</v>
      </c>
      <c r="K4" s="1" t="s">
        <v>174</v>
      </c>
      <c r="L4" s="1" t="s">
        <v>174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164</v>
      </c>
      <c r="R4" s="1" t="s">
        <v>175</v>
      </c>
      <c r="S4" s="1" t="s">
        <v>166</v>
      </c>
      <c r="T4" s="1" t="s">
        <v>167</v>
      </c>
      <c r="U4" s="1" t="s">
        <v>168</v>
      </c>
      <c r="V4" s="1" t="s">
        <v>169</v>
      </c>
    </row>
    <row r="5" s="1" customFormat="1" spans="1:22">
      <c r="A5" s="3">
        <v>999223192434008</v>
      </c>
      <c r="B5" s="1" t="s">
        <v>154</v>
      </c>
      <c r="C5" s="1" t="s">
        <v>176</v>
      </c>
      <c r="D5" s="1" t="s">
        <v>177</v>
      </c>
      <c r="E5" s="1" t="s">
        <v>103</v>
      </c>
      <c r="F5" s="1" t="s">
        <v>154</v>
      </c>
      <c r="G5" s="1" t="s">
        <v>157</v>
      </c>
      <c r="H5" s="1" t="s">
        <v>158</v>
      </c>
      <c r="I5" s="1" t="s">
        <v>178</v>
      </c>
      <c r="J5" s="1" t="s">
        <v>160</v>
      </c>
      <c r="K5" s="1" t="s">
        <v>178</v>
      </c>
      <c r="L5" s="1" t="s">
        <v>178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164</v>
      </c>
      <c r="R5" s="1" t="s">
        <v>179</v>
      </c>
      <c r="S5" s="1" t="s">
        <v>166</v>
      </c>
      <c r="T5" s="1" t="s">
        <v>167</v>
      </c>
      <c r="U5" s="1" t="s">
        <v>168</v>
      </c>
      <c r="V5" s="1" t="s">
        <v>169</v>
      </c>
    </row>
    <row r="6" s="1" customFormat="1" spans="1:22">
      <c r="A6" s="3">
        <v>999223196560461</v>
      </c>
      <c r="B6" s="1" t="s">
        <v>154</v>
      </c>
      <c r="C6" s="1" t="s">
        <v>180</v>
      </c>
      <c r="D6" s="1" t="s">
        <v>181</v>
      </c>
      <c r="E6" s="1" t="s">
        <v>119</v>
      </c>
      <c r="F6" s="1" t="s">
        <v>154</v>
      </c>
      <c r="G6" s="1" t="s">
        <v>157</v>
      </c>
      <c r="H6" s="1" t="s">
        <v>158</v>
      </c>
      <c r="I6" s="1" t="s">
        <v>182</v>
      </c>
      <c r="J6" s="1" t="s">
        <v>160</v>
      </c>
      <c r="K6" s="1" t="s">
        <v>182</v>
      </c>
      <c r="L6" s="1" t="s">
        <v>182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164</v>
      </c>
      <c r="R6" s="1" t="s">
        <v>183</v>
      </c>
      <c r="S6" s="1" t="s">
        <v>166</v>
      </c>
      <c r="T6" s="1" t="s">
        <v>167</v>
      </c>
      <c r="U6" s="1" t="s">
        <v>168</v>
      </c>
      <c r="V6" s="1" t="s">
        <v>169</v>
      </c>
    </row>
    <row r="7" s="1" customFormat="1" spans="1:22">
      <c r="A7" s="3">
        <v>999223191658947</v>
      </c>
      <c r="B7" s="1" t="s">
        <v>154</v>
      </c>
      <c r="C7" s="1" t="s">
        <v>184</v>
      </c>
      <c r="D7" s="1" t="s">
        <v>185</v>
      </c>
      <c r="E7" s="1" t="s">
        <v>93</v>
      </c>
      <c r="F7" s="1" t="s">
        <v>154</v>
      </c>
      <c r="G7" s="1" t="s">
        <v>157</v>
      </c>
      <c r="H7" s="1" t="s">
        <v>158</v>
      </c>
      <c r="I7" s="1" t="s">
        <v>186</v>
      </c>
      <c r="J7" s="1" t="s">
        <v>160</v>
      </c>
      <c r="K7" s="1" t="s">
        <v>186</v>
      </c>
      <c r="L7" s="1" t="s">
        <v>186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164</v>
      </c>
      <c r="R7" s="1" t="s">
        <v>187</v>
      </c>
      <c r="S7" s="1" t="s">
        <v>166</v>
      </c>
      <c r="T7" s="1" t="s">
        <v>167</v>
      </c>
      <c r="U7" s="1" t="s">
        <v>168</v>
      </c>
      <c r="V7" s="1" t="s">
        <v>169</v>
      </c>
    </row>
    <row r="8" s="1" customFormat="1" spans="1:22">
      <c r="A8" s="3">
        <v>999223195014874</v>
      </c>
      <c r="B8" s="1" t="s">
        <v>154</v>
      </c>
      <c r="C8" s="1" t="s">
        <v>188</v>
      </c>
      <c r="D8" s="1" t="s">
        <v>189</v>
      </c>
      <c r="E8" s="1" t="s">
        <v>190</v>
      </c>
      <c r="F8" s="1" t="s">
        <v>154</v>
      </c>
      <c r="G8" s="1" t="s">
        <v>157</v>
      </c>
      <c r="H8" s="1" t="s">
        <v>158</v>
      </c>
      <c r="I8" s="1" t="s">
        <v>191</v>
      </c>
      <c r="J8" s="1" t="s">
        <v>160</v>
      </c>
      <c r="K8" s="1" t="s">
        <v>191</v>
      </c>
      <c r="L8" s="1" t="s">
        <v>191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164</v>
      </c>
      <c r="R8" s="1" t="s">
        <v>192</v>
      </c>
      <c r="S8" s="1" t="s">
        <v>166</v>
      </c>
      <c r="T8" s="1" t="s">
        <v>167</v>
      </c>
      <c r="U8" s="1" t="s">
        <v>168</v>
      </c>
      <c r="V8" s="1" t="s">
        <v>169</v>
      </c>
    </row>
    <row r="9" s="1" customFormat="1" spans="1:22">
      <c r="A9" s="3">
        <v>999223190026858</v>
      </c>
      <c r="B9" s="1" t="s">
        <v>154</v>
      </c>
      <c r="C9" s="1" t="s">
        <v>193</v>
      </c>
      <c r="D9" s="1" t="s">
        <v>194</v>
      </c>
      <c r="E9" s="1" t="s">
        <v>87</v>
      </c>
      <c r="F9" s="1" t="s">
        <v>154</v>
      </c>
      <c r="G9" s="1" t="s">
        <v>157</v>
      </c>
      <c r="H9" s="1" t="s">
        <v>158</v>
      </c>
      <c r="I9" s="1" t="s">
        <v>195</v>
      </c>
      <c r="J9" s="1" t="s">
        <v>160</v>
      </c>
      <c r="K9" s="1" t="s">
        <v>195</v>
      </c>
      <c r="L9" s="1" t="s">
        <v>195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164</v>
      </c>
      <c r="R9" s="1" t="s">
        <v>196</v>
      </c>
      <c r="S9" s="1" t="s">
        <v>166</v>
      </c>
      <c r="T9" s="1" t="s">
        <v>167</v>
      </c>
      <c r="U9" s="1" t="s">
        <v>168</v>
      </c>
      <c r="V9" s="1" t="s">
        <v>169</v>
      </c>
    </row>
    <row r="10" s="1" customFormat="1" spans="1:22">
      <c r="A10" s="3">
        <v>999223189961018</v>
      </c>
      <c r="B10" s="1" t="s">
        <v>154</v>
      </c>
      <c r="C10" s="1" t="s">
        <v>197</v>
      </c>
      <c r="D10" s="1" t="s">
        <v>198</v>
      </c>
      <c r="E10" s="1" t="s">
        <v>76</v>
      </c>
      <c r="F10" s="1" t="s">
        <v>154</v>
      </c>
      <c r="G10" s="1" t="s">
        <v>157</v>
      </c>
      <c r="H10" s="1" t="s">
        <v>158</v>
      </c>
      <c r="I10" s="1" t="s">
        <v>199</v>
      </c>
      <c r="J10" s="1" t="s">
        <v>160</v>
      </c>
      <c r="K10" s="1" t="s">
        <v>199</v>
      </c>
      <c r="L10" s="1" t="s">
        <v>199</v>
      </c>
      <c r="M10" s="1" t="s">
        <v>161</v>
      </c>
      <c r="N10" s="1" t="s">
        <v>161</v>
      </c>
      <c r="O10" s="1" t="s">
        <v>162</v>
      </c>
      <c r="P10" s="1" t="s">
        <v>163</v>
      </c>
      <c r="Q10" s="1" t="s">
        <v>164</v>
      </c>
      <c r="R10" s="1" t="s">
        <v>200</v>
      </c>
      <c r="S10" s="1" t="s">
        <v>166</v>
      </c>
      <c r="T10" s="1" t="s">
        <v>167</v>
      </c>
      <c r="U10" s="1" t="s">
        <v>168</v>
      </c>
      <c r="V10" s="1" t="s">
        <v>169</v>
      </c>
    </row>
    <row r="11" s="1" customFormat="1" spans="1:22">
      <c r="A11" s="3">
        <v>999223187910466</v>
      </c>
      <c r="B11" s="1" t="s">
        <v>201</v>
      </c>
      <c r="C11" s="1" t="s">
        <v>202</v>
      </c>
      <c r="D11" s="1" t="s">
        <v>203</v>
      </c>
      <c r="E11" s="1" t="s">
        <v>70</v>
      </c>
      <c r="F11" s="1" t="s">
        <v>154</v>
      </c>
      <c r="G11" s="1" t="s">
        <v>157</v>
      </c>
      <c r="H11" s="1" t="s">
        <v>158</v>
      </c>
      <c r="I11" s="1" t="s">
        <v>204</v>
      </c>
      <c r="J11" s="1" t="s">
        <v>160</v>
      </c>
      <c r="K11" s="1" t="s">
        <v>204</v>
      </c>
      <c r="L11" s="1" t="s">
        <v>204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164</v>
      </c>
      <c r="R11" s="1" t="s">
        <v>205</v>
      </c>
      <c r="S11" s="1" t="s">
        <v>166</v>
      </c>
      <c r="T11" s="1" t="s">
        <v>167</v>
      </c>
      <c r="U11" s="1" t="s">
        <v>168</v>
      </c>
      <c r="V11" s="1" t="s">
        <v>169</v>
      </c>
    </row>
    <row r="12" s="1" customFormat="1" spans="1:22">
      <c r="A12" s="3">
        <v>999223183811654</v>
      </c>
      <c r="B12" s="1" t="s">
        <v>201</v>
      </c>
      <c r="C12" s="1" t="s">
        <v>206</v>
      </c>
      <c r="D12" s="1" t="s">
        <v>207</v>
      </c>
      <c r="E12" s="1" t="s">
        <v>64</v>
      </c>
      <c r="F12" s="1" t="s">
        <v>154</v>
      </c>
      <c r="G12" s="1" t="s">
        <v>157</v>
      </c>
      <c r="H12" s="1" t="s">
        <v>158</v>
      </c>
      <c r="I12" s="1" t="s">
        <v>208</v>
      </c>
      <c r="J12" s="1" t="s">
        <v>160</v>
      </c>
      <c r="K12" s="1" t="s">
        <v>208</v>
      </c>
      <c r="L12" s="1" t="s">
        <v>208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164</v>
      </c>
      <c r="R12" s="1" t="s">
        <v>209</v>
      </c>
      <c r="S12" s="1" t="s">
        <v>166</v>
      </c>
      <c r="T12" s="1" t="s">
        <v>167</v>
      </c>
      <c r="U12" s="1" t="s">
        <v>168</v>
      </c>
      <c r="V12" s="1" t="s">
        <v>169</v>
      </c>
    </row>
    <row r="13" s="1" customFormat="1" spans="1:22">
      <c r="A13" s="3">
        <v>999223062646064</v>
      </c>
      <c r="B13" s="1" t="s">
        <v>210</v>
      </c>
      <c r="C13" s="1" t="s">
        <v>211</v>
      </c>
      <c r="D13" s="1" t="s">
        <v>212</v>
      </c>
      <c r="E13" s="1" t="s">
        <v>46</v>
      </c>
      <c r="F13" s="1" t="s">
        <v>154</v>
      </c>
      <c r="G13" s="1" t="s">
        <v>157</v>
      </c>
      <c r="H13" s="1" t="s">
        <v>158</v>
      </c>
      <c r="I13" s="1" t="s">
        <v>213</v>
      </c>
      <c r="J13" s="1" t="s">
        <v>160</v>
      </c>
      <c r="K13" s="1" t="s">
        <v>213</v>
      </c>
      <c r="L13" s="1" t="s">
        <v>213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164</v>
      </c>
      <c r="R13" s="1" t="s">
        <v>214</v>
      </c>
      <c r="S13" s="1" t="s">
        <v>166</v>
      </c>
      <c r="T13" s="1" t="s">
        <v>167</v>
      </c>
      <c r="U13" s="1" t="s">
        <v>168</v>
      </c>
      <c r="V13" s="1" t="s">
        <v>169</v>
      </c>
    </row>
    <row r="14" s="1" customFormat="1" spans="1:22">
      <c r="A14" s="3">
        <v>999223149360959</v>
      </c>
      <c r="B14" s="1" t="s">
        <v>215</v>
      </c>
      <c r="C14" s="1" t="s">
        <v>216</v>
      </c>
      <c r="D14" s="1" t="s">
        <v>217</v>
      </c>
      <c r="E14" s="1" t="s">
        <v>218</v>
      </c>
      <c r="F14" s="1" t="s">
        <v>154</v>
      </c>
      <c r="G14" s="1" t="s">
        <v>157</v>
      </c>
      <c r="H14" s="1" t="s">
        <v>158</v>
      </c>
      <c r="I14" s="1" t="s">
        <v>219</v>
      </c>
      <c r="J14" s="1" t="s">
        <v>160</v>
      </c>
      <c r="K14" s="1" t="s">
        <v>219</v>
      </c>
      <c r="L14" s="1" t="s">
        <v>219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164</v>
      </c>
      <c r="R14" s="1" t="s">
        <v>220</v>
      </c>
      <c r="S14" s="1" t="s">
        <v>166</v>
      </c>
      <c r="T14" s="1" t="s">
        <v>167</v>
      </c>
      <c r="U14" s="1" t="s">
        <v>168</v>
      </c>
      <c r="V14" s="1" t="s">
        <v>169</v>
      </c>
    </row>
    <row r="15" s="1" customFormat="1" spans="1:22">
      <c r="A15" s="3">
        <v>999223145642664</v>
      </c>
      <c r="B15" s="1" t="s">
        <v>215</v>
      </c>
      <c r="C15" s="1" t="s">
        <v>221</v>
      </c>
      <c r="D15" s="1" t="s">
        <v>222</v>
      </c>
      <c r="E15" s="1" t="s">
        <v>52</v>
      </c>
      <c r="F15" s="1" t="s">
        <v>154</v>
      </c>
      <c r="G15" s="1" t="s">
        <v>157</v>
      </c>
      <c r="H15" s="1" t="s">
        <v>158</v>
      </c>
      <c r="I15" s="1" t="s">
        <v>223</v>
      </c>
      <c r="J15" s="1" t="s">
        <v>160</v>
      </c>
      <c r="K15" s="1" t="s">
        <v>223</v>
      </c>
      <c r="L15" s="1" t="s">
        <v>223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164</v>
      </c>
      <c r="R15" s="1" t="s">
        <v>224</v>
      </c>
      <c r="S15" s="1" t="s">
        <v>166</v>
      </c>
      <c r="T15" s="1" t="s">
        <v>167</v>
      </c>
      <c r="U15" s="1" t="s">
        <v>168</v>
      </c>
      <c r="V15" s="1" t="s">
        <v>169</v>
      </c>
    </row>
    <row r="16" s="1" customFormat="1" spans="1:22">
      <c r="A16" s="3">
        <v>999222985406126</v>
      </c>
      <c r="B16" s="1" t="s">
        <v>225</v>
      </c>
      <c r="C16" s="1" t="s">
        <v>226</v>
      </c>
      <c r="D16" s="1" t="s">
        <v>227</v>
      </c>
      <c r="E16" s="1" t="s">
        <v>31</v>
      </c>
      <c r="F16" s="1" t="s">
        <v>228</v>
      </c>
      <c r="G16" s="1" t="s">
        <v>157</v>
      </c>
      <c r="H16" s="1" t="s">
        <v>158</v>
      </c>
      <c r="I16" s="1" t="s">
        <v>229</v>
      </c>
      <c r="J16" s="1" t="s">
        <v>160</v>
      </c>
      <c r="K16" s="1" t="s">
        <v>229</v>
      </c>
      <c r="L16" s="1" t="s">
        <v>229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164</v>
      </c>
      <c r="R16" s="1" t="s">
        <v>230</v>
      </c>
      <c r="S16" s="1" t="s">
        <v>166</v>
      </c>
      <c r="T16" s="1" t="s">
        <v>167</v>
      </c>
      <c r="U16" s="1" t="s">
        <v>168</v>
      </c>
      <c r="V16" s="1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2023-03-31T01:09:09Z</dcterms:created>
  <dcterms:modified xsi:type="dcterms:W3CDTF">2023-03-31T01:13:06Z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54B2231894F644E19FA22EBC2B7F841B</vt:lpwstr>
  </property>
  <property fmtid="{D5CDD505-2E9C-101B-9397-08002B2CF9AE}" pid="3" name="KSOProductBuildVer">
    <vt:lpwstr>2052-11.1.0.13703</vt:lpwstr>
  </property>
</Properties>
</file>