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<sst xmlns="http://schemas.openxmlformats.org/spreadsheetml/2006/main" count="466" uniqueCount="186">
  <si>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</si>
  <si>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</si>
  <si>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</si>
  <si>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</si>
  <si>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</si>
  <si>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</si>
  <si>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</si>
  <si>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</si>
  <si>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</si>
  <si>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</si>
  <si>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</si>
  <si>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</si>
  <si>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</si>
  <si>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</si>
  <si>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</si>
  <si>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</si>
  <si>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</si>
  <si>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</si>
  <si>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</si>
  <si>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</si>
  <si>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</si>
  <si>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</si>
  <si>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</si>
  <si>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</si>
  <si>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</si>
  <si>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999222994684405	</t>
  </si>
  <si>
    <t>Ctrip</t>
  </si>
  <si>
    <t>正常</t>
  </si>
  <si>
    <t>[深圳]汉庭优佳酒店(深圳宝安万达广场店)(80247874)</t>
  </si>
  <si>
    <t>特惠房&lt;2人入住&gt;</t>
  </si>
  <si>
    <t>CNY</t>
  </si>
  <si>
    <t>王洁雍</t>
  </si>
  <si>
    <t>CA13744230401CNY</t>
  </si>
  <si>
    <t>未提现</t>
  </si>
  <si>
    <t>携程开票</t>
  </si>
  <si>
    <t xml:space="preserve">3085458	</t>
  </si>
  <si>
    <t xml:space="preserve">R8916519110549929001	</t>
  </si>
  <si>
    <t xml:space="preserve">999223123096224	</t>
  </si>
  <si>
    <t>[台南]泊乐行旅-赤崁店(Hotel Brown)(80941744)</t>
  </si>
  <si>
    <t>标准双人房&lt;至多8间&gt;&lt;2人入住&gt;</t>
  </si>
  <si>
    <t>LIU/HSINMEI</t>
  </si>
  <si>
    <t xml:space="preserve">3119314	</t>
  </si>
  <si>
    <t xml:space="preserve">	</t>
  </si>
  <si>
    <t xml:space="preserve">999223132813309	</t>
  </si>
  <si>
    <t>[北京]格林豪泰智选酒店(北京十里河地铁站店)(68606537)</t>
  </si>
  <si>
    <t>双床房&lt;至多8间&gt;&lt;2人入住&gt;</t>
  </si>
  <si>
    <t>王岩</t>
  </si>
  <si>
    <t xml:space="preserve">3120902	</t>
  </si>
  <si>
    <t xml:space="preserve">(GRT)83967532;	</t>
  </si>
  <si>
    <t xml:space="preserve">999223184773019	</t>
  </si>
  <si>
    <t>[南宁]雅斯特国际酒店(南宁朝阳广场地铁站店)(91108252)</t>
  </si>
  <si>
    <t>高级双床房&lt;至多8间&gt;&lt;2人入住&gt;&lt;早餐&gt;</t>
  </si>
  <si>
    <t>刘莹</t>
  </si>
  <si>
    <t xml:space="preserve">3134825	</t>
  </si>
  <si>
    <t xml:space="preserve">酒店前台杜先生确认	</t>
  </si>
  <si>
    <t xml:space="preserve">999223191783125	</t>
  </si>
  <si>
    <t>[苏州]沛喜酒店（苏州人民路南门地铁站店）(83902371)</t>
  </si>
  <si>
    <t>精致双床房&lt;至多8间&gt;&lt;2人入住&gt;</t>
  </si>
  <si>
    <t>邱淑玲</t>
  </si>
  <si>
    <t xml:space="preserve">3136136	</t>
  </si>
  <si>
    <t xml:space="preserve">20230315-020	</t>
  </si>
  <si>
    <t xml:space="preserve">999223207789483	</t>
  </si>
  <si>
    <t>[上海]格林豪泰(上海徐浦大桥店)(83901042)</t>
  </si>
  <si>
    <t>邵红伟</t>
  </si>
  <si>
    <t xml:space="preserve">3141205	</t>
  </si>
  <si>
    <t xml:space="preserve">(GRT)84152600;	</t>
  </si>
  <si>
    <t xml:space="preserve">999223208532777	</t>
  </si>
  <si>
    <t>[兰州]兰州富力万达文华酒店(82809793)</t>
  </si>
  <si>
    <t>高级豪华大床房&lt;至多8间&gt;&lt;2人入住&gt;</t>
  </si>
  <si>
    <t>张智明</t>
  </si>
  <si>
    <t xml:space="preserve">3141427	</t>
  </si>
  <si>
    <t xml:space="preserve">30749628	</t>
  </si>
  <si>
    <t xml:space="preserve">999223208910882	</t>
  </si>
  <si>
    <t>[滁州]格林豪泰智选酒店(滁州万达广场店)(80247776)</t>
  </si>
  <si>
    <t>商务大床房&lt;至多8间&gt;&lt;2人入住&gt;</t>
  </si>
  <si>
    <t>储惠萍</t>
  </si>
  <si>
    <t xml:space="preserve">3141528	</t>
  </si>
  <si>
    <t xml:space="preserve">(GRT)84155532;	</t>
  </si>
  <si>
    <t xml:space="preserve">999223208914199	</t>
  </si>
  <si>
    <t>[三江]骏怡精选酒店(三江侗乡大道店)(80248109)</t>
  </si>
  <si>
    <t>特价房&lt;至多8间&gt;&lt;2人入住&gt;</t>
  </si>
  <si>
    <t>莫善稳</t>
  </si>
  <si>
    <t xml:space="preserve">3141529	</t>
  </si>
  <si>
    <t xml:space="preserve">(THK)YD04202230316115741002;	</t>
  </si>
  <si>
    <t xml:space="preserve">999223209419220	</t>
  </si>
  <si>
    <t>[北京]锦江之星(北京长椿街店)(83900913)</t>
  </si>
  <si>
    <t>标准房A&lt;至多8间&gt;&lt;2人入住&gt;</t>
  </si>
  <si>
    <t>王丽珊</t>
  </si>
  <si>
    <t xml:space="preserve">3141690	</t>
  </si>
  <si>
    <t xml:space="preserve">105130987864	</t>
  </si>
  <si>
    <t>取消</t>
  </si>
  <si>
    <t xml:space="preserve">999223214983432	</t>
  </si>
  <si>
    <t>[博乐]格林豪泰(博乐北京路万象汇店)(68610420)</t>
  </si>
  <si>
    <t>大床房&lt;至多8间&gt;&lt;2人入住&gt;</t>
  </si>
  <si>
    <t>魏国朝</t>
  </si>
  <si>
    <t xml:space="preserve">3143196	</t>
  </si>
  <si>
    <t xml:space="preserve">(GRT)84173550;	</t>
  </si>
  <si>
    <t xml:space="preserve">999223215836205	</t>
  </si>
  <si>
    <t>陆先山</t>
  </si>
  <si>
    <t xml:space="preserve">3143497	</t>
  </si>
  <si>
    <t xml:space="preserve">(GRT)84177906;	</t>
  </si>
  <si>
    <t xml:space="preserve">999223217740231	</t>
  </si>
  <si>
    <t>欧登</t>
  </si>
  <si>
    <t xml:space="preserve">3144319	</t>
  </si>
  <si>
    <t xml:space="preserve">(GRT)84184265;	</t>
  </si>
  <si>
    <t>，</t>
  </si>
  <si>
    <t>4153 CNY</t>
  </si>
  <si>
    <t>A230401091603481</t>
  </si>
  <si>
    <t>总计：4153元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</si>
  <si>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</si>
  <si>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</si>
  <si>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</si>
  <si>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</si>
  <si>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</si>
  <si>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</si>
  <si>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</si>
  <si>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</si>
  <si>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</si>
  <si>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</si>
  <si>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</si>
  <si>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</si>
  <si>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</si>
  <si>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</si>
  <si>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</si>
  <si>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</si>
  <si>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</si>
  <si>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</si>
  <si>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</si>
  <si>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2023-03-16</t>
  </si>
  <si>
    <t>3144319</t>
  </si>
  <si>
    <t>格林豪泰(博乐北京路万象汇店)</t>
  </si>
  <si>
    <t>2023-03-17</t>
  </si>
  <si>
    <t>退房日月结</t>
  </si>
  <si>
    <t>126.00</t>
  </si>
  <si>
    <t>RMB</t>
  </si>
  <si>
    <t>0</t>
  </si>
  <si>
    <t>0.00</t>
  </si>
  <si>
    <t>携程汇登国内直连</t>
  </si>
  <si>
    <t>01.011264</t>
  </si>
  <si>
    <t>2023-03-16 22:47:06</t>
  </si>
  <si>
    <t>否</t>
  </si>
  <si>
    <t>广州汇登信息科技有限公司</t>
  </si>
  <si>
    <t>直连</t>
  </si>
  <si>
    <t>中国</t>
  </si>
  <si>
    <t>3143196</t>
  </si>
  <si>
    <t>2023-03-16 18:44:17</t>
  </si>
  <si>
    <t>3143497</t>
  </si>
  <si>
    <t>格林豪泰智选酒店(滁州万达广场店)</t>
  </si>
  <si>
    <t>151.00</t>
  </si>
  <si>
    <t>2023-03-16 20:16:53</t>
  </si>
  <si>
    <t>3141690</t>
  </si>
  <si>
    <t>锦江之星(北京长椿街店)</t>
  </si>
  <si>
    <t>483.00</t>
  </si>
  <si>
    <t>2023-03-16 12:31:37</t>
  </si>
  <si>
    <t>3141528</t>
  </si>
  <si>
    <t>2023-03-16 11:57:29</t>
  </si>
  <si>
    <t>3141427</t>
  </si>
  <si>
    <t>兰州富力万达文华酒店</t>
  </si>
  <si>
    <t>878.00</t>
  </si>
  <si>
    <t>2023-03-16 11:35:18</t>
  </si>
  <si>
    <t>2023-03-15</t>
  </si>
  <si>
    <t>3136136</t>
  </si>
  <si>
    <t>沛喜酒店(苏州人民路店)</t>
  </si>
  <si>
    <t>435.00</t>
  </si>
  <si>
    <t>2023-03-15 09:52:00</t>
  </si>
  <si>
    <t>2023-03-14</t>
  </si>
  <si>
    <t>3134825</t>
  </si>
  <si>
    <t>雅斯特国际酒店(南宁朝阳广场地铁站店)</t>
  </si>
  <si>
    <t>556.00</t>
  </si>
  <si>
    <t>2023-03-14 21:37:23</t>
  </si>
  <si>
    <t>2023-03-10</t>
  </si>
  <si>
    <t>3119314</t>
  </si>
  <si>
    <t>泊乐行旅 - 赤崁店</t>
  </si>
  <si>
    <t>LIU HSINMEI</t>
  </si>
  <si>
    <t>730.00</t>
  </si>
  <si>
    <t>2023-03-10 21:27:35</t>
  </si>
  <si>
    <t>2023-03-11</t>
  </si>
  <si>
    <t>3120902</t>
  </si>
  <si>
    <t>格林豪泰智选酒店(北京十里河地铁站店)</t>
  </si>
  <si>
    <t>320.00</t>
  </si>
  <si>
    <t>2023-03-11 12:20:58</t>
  </si>
  <si>
    <t>2023-03-03</t>
  </si>
  <si>
    <t>3085458</t>
  </si>
  <si>
    <t>汉庭优佳酒店(深圳宝安万达广场店)</t>
  </si>
  <si>
    <t>197.00</t>
  </si>
  <si>
    <t>2023-03-03 12:18:52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</si>
</sst>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45001</v>
      </c>
      <c r="G2" s="6">
        <v>45002</v>
      </c>
      <c r="H2" s="4">
        <v>1</v>
      </c>
      <c r="I2" s="4">
        <v>1</v>
      </c>
      <c r="J2" s="4">
        <v>1</v>
      </c>
      <c r="K2" s="4" t="s">
        <v>30</v>
      </c>
      <c r="L2" s="4">
        <v>197</v>
      </c>
      <c r="M2" s="4">
        <v>197</v>
      </c>
      <c r="N2" s="4" t="s">
        <v>31</v>
      </c>
      <c r="O2" s="4" t="s">
        <v>32</v>
      </c>
      <c r="P2" s="4" t="s">
        <v>33</v>
      </c>
      <c r="Q2" s="4">
        <v>0</v>
      </c>
      <c r="R2" s="7">
        <v>44988</v>
      </c>
      <c r="S2" s="6">
        <v>45017</v>
      </c>
      <c r="T2" s="4" t="s">
        <v>34</v>
      </c>
      <c r="U2" s="4">
        <v>197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45000</v>
      </c>
      <c r="G3" s="6">
        <v>45002</v>
      </c>
      <c r="H3" s="4">
        <v>1</v>
      </c>
      <c r="I3" s="4">
        <v>2</v>
      </c>
      <c r="J3" s="4">
        <v>2</v>
      </c>
      <c r="K3" s="4" t="s">
        <v>30</v>
      </c>
      <c r="L3" s="4">
        <v>730</v>
      </c>
      <c r="M3" s="4">
        <v>730</v>
      </c>
      <c r="N3" s="4" t="s">
        <v>40</v>
      </c>
      <c r="O3" s="4" t="s">
        <v>32</v>
      </c>
      <c r="P3" s="4" t="s">
        <v>33</v>
      </c>
      <c r="Q3" s="4">
        <v>0</v>
      </c>
      <c r="R3" s="7">
        <v>44995</v>
      </c>
      <c r="S3" s="6">
        <v>45017</v>
      </c>
      <c r="T3" s="4" t="s">
        <v>34</v>
      </c>
      <c r="U3" s="4">
        <v>730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45001</v>
      </c>
      <c r="G4" s="6">
        <v>45002</v>
      </c>
      <c r="H4" s="4">
        <v>1</v>
      </c>
      <c r="I4" s="4">
        <v>1</v>
      </c>
      <c r="J4" s="4">
        <v>1</v>
      </c>
      <c r="K4" s="4" t="s">
        <v>30</v>
      </c>
      <c r="L4" s="4">
        <v>320</v>
      </c>
      <c r="M4" s="4">
        <v>320</v>
      </c>
      <c r="N4" s="4" t="s">
        <v>46</v>
      </c>
      <c r="O4" s="4" t="s">
        <v>32</v>
      </c>
      <c r="P4" s="4" t="s">
        <v>33</v>
      </c>
      <c r="Q4" s="4">
        <v>0</v>
      </c>
      <c r="R4" s="7">
        <v>44996</v>
      </c>
      <c r="S4" s="6">
        <v>45017</v>
      </c>
      <c r="T4" s="4" t="s">
        <v>34</v>
      </c>
      <c r="U4" s="4">
        <v>320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45000</v>
      </c>
      <c r="G5" s="6">
        <v>45002</v>
      </c>
      <c r="H5" s="4">
        <v>1</v>
      </c>
      <c r="I5" s="4">
        <v>2</v>
      </c>
      <c r="J5" s="4">
        <v>2</v>
      </c>
      <c r="K5" s="4" t="s">
        <v>30</v>
      </c>
      <c r="L5" s="4">
        <v>556</v>
      </c>
      <c r="M5" s="4">
        <v>556</v>
      </c>
      <c r="N5" s="4" t="s">
        <v>52</v>
      </c>
      <c r="O5" s="4" t="s">
        <v>32</v>
      </c>
      <c r="P5" s="4" t="s">
        <v>33</v>
      </c>
      <c r="Q5" s="4">
        <v>0</v>
      </c>
      <c r="R5" s="7">
        <v>44999</v>
      </c>
      <c r="S5" s="6">
        <v>45017</v>
      </c>
      <c r="T5" s="4" t="s">
        <v>34</v>
      </c>
      <c r="U5" s="4">
        <v>556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45000</v>
      </c>
      <c r="G6" s="6">
        <v>45002</v>
      </c>
      <c r="H6" s="4">
        <v>1</v>
      </c>
      <c r="I6" s="4">
        <v>2</v>
      </c>
      <c r="J6" s="4">
        <v>2</v>
      </c>
      <c r="K6" s="4" t="s">
        <v>30</v>
      </c>
      <c r="L6" s="4">
        <v>435</v>
      </c>
      <c r="M6" s="4">
        <v>435</v>
      </c>
      <c r="N6" s="4" t="s">
        <v>58</v>
      </c>
      <c r="O6" s="4" t="s">
        <v>32</v>
      </c>
      <c r="P6" s="4" t="s">
        <v>33</v>
      </c>
      <c r="Q6" s="4">
        <v>0</v>
      </c>
      <c r="R6" s="7">
        <v>45000</v>
      </c>
      <c r="S6" s="6">
        <v>45017</v>
      </c>
      <c r="T6" s="4" t="s">
        <v>34</v>
      </c>
      <c r="U6" s="4">
        <v>435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45</v>
      </c>
      <c r="F7" s="6">
        <v>45001</v>
      </c>
      <c r="G7" s="6">
        <v>45002</v>
      </c>
      <c r="H7" s="4">
        <v>1</v>
      </c>
      <c r="I7" s="4">
        <v>1</v>
      </c>
      <c r="J7" s="4">
        <v>1</v>
      </c>
      <c r="K7" s="4" t="s">
        <v>30</v>
      </c>
      <c r="L7" s="4">
        <v>218</v>
      </c>
      <c r="M7" s="4">
        <v>218</v>
      </c>
      <c r="N7" s="4" t="s">
        <v>63</v>
      </c>
      <c r="O7" s="4" t="s">
        <v>32</v>
      </c>
      <c r="P7" s="4" t="s">
        <v>33</v>
      </c>
      <c r="Q7" s="4">
        <v>0</v>
      </c>
      <c r="R7" s="7">
        <v>45001</v>
      </c>
      <c r="S7" s="6">
        <v>45017</v>
      </c>
      <c r="T7" s="4" t="s">
        <v>34</v>
      </c>
      <c r="U7" s="4">
        <v>218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45001</v>
      </c>
      <c r="G8" s="6">
        <v>45002</v>
      </c>
      <c r="H8" s="4">
        <v>1</v>
      </c>
      <c r="I8" s="4">
        <v>1</v>
      </c>
      <c r="J8" s="4">
        <v>1</v>
      </c>
      <c r="K8" s="4" t="s">
        <v>30</v>
      </c>
      <c r="L8" s="4">
        <v>878</v>
      </c>
      <c r="M8" s="4">
        <v>878</v>
      </c>
      <c r="N8" s="4" t="s">
        <v>69</v>
      </c>
      <c r="O8" s="4" t="s">
        <v>32</v>
      </c>
      <c r="P8" s="4" t="s">
        <v>33</v>
      </c>
      <c r="Q8" s="4">
        <v>0</v>
      </c>
      <c r="R8" s="7">
        <v>45001</v>
      </c>
      <c r="S8" s="6">
        <v>45017</v>
      </c>
      <c r="T8" s="4" t="s">
        <v>34</v>
      </c>
      <c r="U8" s="4">
        <v>878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45001</v>
      </c>
      <c r="G9" s="6">
        <v>45002</v>
      </c>
      <c r="H9" s="4">
        <v>1</v>
      </c>
      <c r="I9" s="4">
        <v>1</v>
      </c>
      <c r="J9" s="4">
        <v>1</v>
      </c>
      <c r="K9" s="4" t="s">
        <v>30</v>
      </c>
      <c r="L9" s="4">
        <v>151</v>
      </c>
      <c r="M9" s="4">
        <v>151</v>
      </c>
      <c r="N9" s="4" t="s">
        <v>75</v>
      </c>
      <c r="O9" s="4" t="s">
        <v>32</v>
      </c>
      <c r="P9" s="4" t="s">
        <v>33</v>
      </c>
      <c r="Q9" s="4">
        <v>0</v>
      </c>
      <c r="R9" s="7">
        <v>45001</v>
      </c>
      <c r="S9" s="6">
        <v>45017</v>
      </c>
      <c r="T9" s="4" t="s">
        <v>34</v>
      </c>
      <c r="U9" s="4">
        <v>151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45001</v>
      </c>
      <c r="G10" s="6">
        <v>45002</v>
      </c>
      <c r="H10" s="4">
        <v>1</v>
      </c>
      <c r="I10" s="4">
        <v>1</v>
      </c>
      <c r="J10" s="4">
        <v>1</v>
      </c>
      <c r="K10" s="4" t="s">
        <v>30</v>
      </c>
      <c r="L10" s="4">
        <v>86</v>
      </c>
      <c r="M10" s="4">
        <v>86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45001</v>
      </c>
      <c r="S10" s="6">
        <v>45017</v>
      </c>
      <c r="T10" s="4" t="s">
        <v>34</v>
      </c>
      <c r="U10" s="4">
        <v>86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45001</v>
      </c>
      <c r="G11" s="6">
        <v>45002</v>
      </c>
      <c r="H11" s="4">
        <v>1</v>
      </c>
      <c r="I11" s="4">
        <v>1</v>
      </c>
      <c r="J11" s="4">
        <v>1</v>
      </c>
      <c r="K11" s="4" t="s">
        <v>30</v>
      </c>
      <c r="L11" s="4">
        <v>483</v>
      </c>
      <c r="M11" s="4">
        <v>483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45001</v>
      </c>
      <c r="S11" s="6">
        <v>45017</v>
      </c>
      <c r="T11" s="4" t="s">
        <v>34</v>
      </c>
      <c r="U11" s="4">
        <v>483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61</v>
      </c>
      <c r="B12" s="4" t="s">
        <v>26</v>
      </c>
      <c r="C12" s="4" t="s">
        <v>90</v>
      </c>
      <c r="D12" s="4" t="s">
        <v>62</v>
      </c>
      <c r="E12" s="4" t="s">
        <v>45</v>
      </c>
      <c r="F12" s="6">
        <v>45001</v>
      </c>
      <c r="G12" s="6">
        <v>45002</v>
      </c>
      <c r="H12" s="4">
        <v>1</v>
      </c>
      <c r="I12" s="4">
        <v>1</v>
      </c>
      <c r="J12" s="4">
        <v>1</v>
      </c>
      <c r="K12" s="4" t="s">
        <v>30</v>
      </c>
      <c r="L12" s="4">
        <v>-218</v>
      </c>
      <c r="M12" s="4">
        <v>-218</v>
      </c>
      <c r="N12" s="4" t="s">
        <v>63</v>
      </c>
      <c r="O12" s="4" t="s">
        <v>32</v>
      </c>
      <c r="P12" s="4" t="s">
        <v>33</v>
      </c>
      <c r="Q12" s="4">
        <v>0</v>
      </c>
      <c r="R12" s="7">
        <v>45001</v>
      </c>
      <c r="S12" s="6">
        <v>45017</v>
      </c>
      <c r="T12" s="4" t="s">
        <v>34</v>
      </c>
      <c r="U12" s="4">
        <v>-218</v>
      </c>
      <c r="V12" s="4">
        <v>0</v>
      </c>
      <c r="W12" s="4">
        <v>0</v>
      </c>
      <c r="X12" s="4" t="s">
        <v>64</v>
      </c>
      <c r="Y12" s="4" t="s">
        <v>65</v>
      </c>
    </row>
    <row r="13" s="4" customFormat="1" spans="1:25">
      <c r="A13" s="4" t="s">
        <v>78</v>
      </c>
      <c r="B13" s="4" t="s">
        <v>26</v>
      </c>
      <c r="C13" s="4" t="s">
        <v>90</v>
      </c>
      <c r="D13" s="4" t="s">
        <v>79</v>
      </c>
      <c r="E13" s="4" t="s">
        <v>80</v>
      </c>
      <c r="F13" s="6">
        <v>45001</v>
      </c>
      <c r="G13" s="6">
        <v>45002</v>
      </c>
      <c r="H13" s="4">
        <v>1</v>
      </c>
      <c r="I13" s="4">
        <v>1</v>
      </c>
      <c r="J13" s="4">
        <v>1</v>
      </c>
      <c r="K13" s="4" t="s">
        <v>30</v>
      </c>
      <c r="L13" s="4">
        <v>-86</v>
      </c>
      <c r="M13" s="4">
        <v>-86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45001</v>
      </c>
      <c r="S13" s="6">
        <v>45017</v>
      </c>
      <c r="T13" s="4" t="s">
        <v>34</v>
      </c>
      <c r="U13" s="4">
        <v>-86</v>
      </c>
      <c r="V13" s="4">
        <v>0</v>
      </c>
      <c r="W13" s="4">
        <v>0</v>
      </c>
      <c r="X13" s="4" t="s">
        <v>82</v>
      </c>
      <c r="Y13" s="4" t="s">
        <v>83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45001</v>
      </c>
      <c r="G14" s="6">
        <v>45002</v>
      </c>
      <c r="H14" s="4">
        <v>1</v>
      </c>
      <c r="I14" s="4">
        <v>1</v>
      </c>
      <c r="J14" s="4">
        <v>1</v>
      </c>
      <c r="K14" s="4" t="s">
        <v>30</v>
      </c>
      <c r="L14" s="4">
        <v>126</v>
      </c>
      <c r="M14" s="4">
        <v>126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45001</v>
      </c>
      <c r="S14" s="6">
        <v>45017</v>
      </c>
      <c r="T14" s="4" t="s">
        <v>34</v>
      </c>
      <c r="U14" s="4">
        <v>126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45001</v>
      </c>
      <c r="G15" s="6">
        <v>45002</v>
      </c>
      <c r="H15" s="4">
        <v>1</v>
      </c>
      <c r="I15" s="4">
        <v>1</v>
      </c>
      <c r="J15" s="4">
        <v>1</v>
      </c>
      <c r="K15" s="4" t="s">
        <v>30</v>
      </c>
      <c r="L15" s="4">
        <v>151</v>
      </c>
      <c r="M15" s="4">
        <v>151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45001</v>
      </c>
      <c r="S15" s="6">
        <v>45017</v>
      </c>
      <c r="T15" s="4" t="s">
        <v>34</v>
      </c>
      <c r="U15" s="4">
        <v>151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45001</v>
      </c>
      <c r="G16" s="6">
        <v>45002</v>
      </c>
      <c r="H16" s="4">
        <v>1</v>
      </c>
      <c r="I16" s="4">
        <v>1</v>
      </c>
      <c r="J16" s="4">
        <v>1</v>
      </c>
      <c r="K16" s="4" t="s">
        <v>30</v>
      </c>
      <c r="L16" s="4">
        <v>126</v>
      </c>
      <c r="M16" s="4">
        <v>126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45001</v>
      </c>
      <c r="S16" s="6">
        <v>45017</v>
      </c>
      <c r="T16" s="4" t="s">
        <v>34</v>
      </c>
      <c r="U16" s="4">
        <v>126</v>
      </c>
      <c r="V16" s="4">
        <v>0</v>
      </c>
      <c r="W16" s="4">
        <v>0</v>
      </c>
      <c r="X16" s="4" t="s">
        <v>103</v>
      </c>
      <c r="Y16" s="4" t="s">
        <v>104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</v>
      </c>
    </row>
    <row r="2" s="4" customFormat="1" spans="1:9">
      <c r="A2" s="5">
        <v>999222994684405</v>
      </c>
      <c r="B2" s="6">
        <v>45001</v>
      </c>
      <c r="C2" s="6">
        <v>45002</v>
      </c>
      <c r="D2" s="4">
        <v>197</v>
      </c>
      <c r="E2" s="4" t="str">
        <f>VLOOKUP(A2,HOP!A:L,12,0)</f>
        <v>197.00</v>
      </c>
      <c r="F2" s="4" t="str">
        <f>VLOOKUP(A2,HOP!A:C,3,0)</f>
        <v>3085458</v>
      </c>
      <c r="G2" s="4">
        <f>D2-E2</f>
        <v>0</v>
      </c>
      <c r="H2" s="4" t="str">
        <f>$H$1&amp;F2</f>
        <v>，3085458</v>
      </c>
      <c r="I2" s="4" t="str">
        <f>VLOOKUP(A2,HOP!A:U,21,0)</f>
        <v>直连</v>
      </c>
    </row>
    <row r="3" s="4" customFormat="1" spans="1:9">
      <c r="A3" s="5">
        <v>999223123096224</v>
      </c>
      <c r="B3" s="6">
        <v>45000</v>
      </c>
      <c r="C3" s="6">
        <v>45002</v>
      </c>
      <c r="D3" s="4">
        <v>730</v>
      </c>
      <c r="E3" s="4" t="str">
        <f>VLOOKUP(A3,HOP!A:L,12,0)</f>
        <v>730.00</v>
      </c>
      <c r="F3" s="4" t="str">
        <f>VLOOKUP(A3,HOP!A:C,3,0)</f>
        <v>3119314</v>
      </c>
      <c r="G3" s="4">
        <f t="shared" ref="G3:G14" si="0">D3-E3</f>
        <v>0</v>
      </c>
      <c r="H3" s="4" t="str">
        <f t="shared" ref="H3:H14" si="1">$H$1&amp;F3</f>
        <v>，3119314</v>
      </c>
      <c r="I3" s="4" t="str">
        <f>VLOOKUP(A3,HOP!A:U,21,0)</f>
        <v>直连</v>
      </c>
    </row>
    <row r="4" s="4" customFormat="1" spans="1:9">
      <c r="A4" s="5">
        <v>999223132813309</v>
      </c>
      <c r="B4" s="6">
        <v>45001</v>
      </c>
      <c r="C4" s="6">
        <v>45002</v>
      </c>
      <c r="D4" s="4">
        <v>320</v>
      </c>
      <c r="E4" s="4" t="str">
        <f>VLOOKUP(A4,HOP!A:L,12,0)</f>
        <v>320.00</v>
      </c>
      <c r="F4" s="4" t="str">
        <f>VLOOKUP(A4,HOP!A:C,3,0)</f>
        <v>3120902</v>
      </c>
      <c r="G4" s="4">
        <f t="shared" si="0"/>
        <v>0</v>
      </c>
      <c r="H4" s="4" t="str">
        <f t="shared" si="1"/>
        <v>，3120902</v>
      </c>
      <c r="I4" s="4" t="str">
        <f>VLOOKUP(A4,HOP!A:U,21,0)</f>
        <v>直连</v>
      </c>
    </row>
    <row r="5" s="4" customFormat="1" spans="1:9">
      <c r="A5" s="5">
        <v>999223184773019</v>
      </c>
      <c r="B5" s="6">
        <v>45000</v>
      </c>
      <c r="C5" s="6">
        <v>45002</v>
      </c>
      <c r="D5" s="4">
        <v>556</v>
      </c>
      <c r="E5" s="4" t="str">
        <f>VLOOKUP(A5,HOP!A:L,12,0)</f>
        <v>556.00</v>
      </c>
      <c r="F5" s="4" t="str">
        <f>VLOOKUP(A5,HOP!A:C,3,0)</f>
        <v>3134825</v>
      </c>
      <c r="G5" s="4">
        <f t="shared" si="0"/>
        <v>0</v>
      </c>
      <c r="H5" s="4" t="str">
        <f t="shared" si="1"/>
        <v>，3134825</v>
      </c>
      <c r="I5" s="4" t="str">
        <f>VLOOKUP(A5,HOP!A:U,21,0)</f>
        <v>直连</v>
      </c>
    </row>
    <row r="6" s="4" customFormat="1" spans="1:9">
      <c r="A6" s="5">
        <v>999223191783125</v>
      </c>
      <c r="B6" s="6">
        <v>45000</v>
      </c>
      <c r="C6" s="6">
        <v>45002</v>
      </c>
      <c r="D6" s="4">
        <v>435</v>
      </c>
      <c r="E6" s="4" t="str">
        <f>VLOOKUP(A6,HOP!A:L,12,0)</f>
        <v>435.00</v>
      </c>
      <c r="F6" s="4" t="str">
        <f>VLOOKUP(A6,HOP!A:C,3,0)</f>
        <v>3136136</v>
      </c>
      <c r="G6" s="4">
        <f t="shared" si="0"/>
        <v>0</v>
      </c>
      <c r="H6" s="4" t="str">
        <f t="shared" si="1"/>
        <v>，3136136</v>
      </c>
      <c r="I6" s="4" t="str">
        <f>VLOOKUP(A6,HOP!A:U,21,0)</f>
        <v>直连</v>
      </c>
    </row>
    <row r="7" s="4" customFormat="1" hidden="1" spans="1:9">
      <c r="A7" s="5">
        <v>999223207789483</v>
      </c>
      <c r="B7" s="6">
        <v>45001</v>
      </c>
      <c r="C7" s="6">
        <v>45002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999223208532777</v>
      </c>
      <c r="B8" s="6">
        <v>45001</v>
      </c>
      <c r="C8" s="6">
        <v>45002</v>
      </c>
      <c r="D8" s="4">
        <v>878</v>
      </c>
      <c r="E8" s="4" t="str">
        <f>VLOOKUP(A8,HOP!A:L,12,0)</f>
        <v>878.00</v>
      </c>
      <c r="F8" s="4" t="str">
        <f>VLOOKUP(A8,HOP!A:C,3,0)</f>
        <v>3141427</v>
      </c>
      <c r="G8" s="4">
        <f t="shared" si="0"/>
        <v>0</v>
      </c>
      <c r="H8" s="4" t="str">
        <f t="shared" si="1"/>
        <v>，3141427</v>
      </c>
      <c r="I8" s="4" t="str">
        <f>VLOOKUP(A8,HOP!A:U,21,0)</f>
        <v>直连</v>
      </c>
    </row>
    <row r="9" s="4" customFormat="1" spans="1:9">
      <c r="A9" s="5">
        <v>999223208910882</v>
      </c>
      <c r="B9" s="6">
        <v>45001</v>
      </c>
      <c r="C9" s="6">
        <v>45002</v>
      </c>
      <c r="D9" s="4">
        <v>151</v>
      </c>
      <c r="E9" s="4" t="str">
        <f>VLOOKUP(A9,HOP!A:L,12,0)</f>
        <v>151.00</v>
      </c>
      <c r="F9" s="4" t="str">
        <f>VLOOKUP(A9,HOP!A:C,3,0)</f>
        <v>3141528</v>
      </c>
      <c r="G9" s="4">
        <f t="shared" si="0"/>
        <v>0</v>
      </c>
      <c r="H9" s="4" t="str">
        <f t="shared" si="1"/>
        <v>，3141528</v>
      </c>
      <c r="I9" s="4" t="str">
        <f>VLOOKUP(A9,HOP!A:U,21,0)</f>
        <v>直连</v>
      </c>
    </row>
    <row r="10" s="4" customFormat="1" hidden="1" spans="1:9">
      <c r="A10" s="5">
        <v>999223208914199</v>
      </c>
      <c r="B10" s="6">
        <v>45001</v>
      </c>
      <c r="C10" s="6">
        <v>45002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999223209419220</v>
      </c>
      <c r="B11" s="6">
        <v>45001</v>
      </c>
      <c r="C11" s="6">
        <v>45002</v>
      </c>
      <c r="D11" s="4">
        <v>483</v>
      </c>
      <c r="E11" s="4" t="str">
        <f>VLOOKUP(A11,HOP!A:L,12,0)</f>
        <v>483.00</v>
      </c>
      <c r="F11" s="4" t="str">
        <f>VLOOKUP(A11,HOP!A:C,3,0)</f>
        <v>3141690</v>
      </c>
      <c r="G11" s="4">
        <f t="shared" si="0"/>
        <v>0</v>
      </c>
      <c r="H11" s="4" t="str">
        <f t="shared" si="1"/>
        <v>，3141690</v>
      </c>
      <c r="I11" s="4" t="str">
        <f>VLOOKUP(A11,HOP!A:U,21,0)</f>
        <v>直连</v>
      </c>
    </row>
    <row r="12" s="4" customFormat="1" spans="1:9">
      <c r="A12" s="5">
        <v>999223214983432</v>
      </c>
      <c r="B12" s="6">
        <v>45001</v>
      </c>
      <c r="C12" s="6">
        <v>45002</v>
      </c>
      <c r="D12" s="4">
        <v>126</v>
      </c>
      <c r="E12" s="4" t="str">
        <f>VLOOKUP(A12,HOP!A:L,12,0)</f>
        <v>126.00</v>
      </c>
      <c r="F12" s="4" t="str">
        <f>VLOOKUP(A12,HOP!A:C,3,0)</f>
        <v>3143196</v>
      </c>
      <c r="G12" s="4">
        <f t="shared" si="0"/>
        <v>0</v>
      </c>
      <c r="H12" s="4" t="str">
        <f t="shared" si="1"/>
        <v>，3143196</v>
      </c>
      <c r="I12" s="4" t="str">
        <f>VLOOKUP(A12,HOP!A:U,21,0)</f>
        <v>直连</v>
      </c>
    </row>
    <row r="13" s="4" customFormat="1" spans="1:9">
      <c r="A13" s="5">
        <v>999223215836205</v>
      </c>
      <c r="B13" s="6">
        <v>45001</v>
      </c>
      <c r="C13" s="6">
        <v>45002</v>
      </c>
      <c r="D13" s="4">
        <v>151</v>
      </c>
      <c r="E13" s="4" t="str">
        <f>VLOOKUP(A13,HOP!A:L,12,0)</f>
        <v>151.00</v>
      </c>
      <c r="F13" s="4" t="str">
        <f>VLOOKUP(A13,HOP!A:C,3,0)</f>
        <v>3143497</v>
      </c>
      <c r="G13" s="4">
        <f t="shared" si="0"/>
        <v>0</v>
      </c>
      <c r="H13" s="4" t="str">
        <f t="shared" si="1"/>
        <v>，3143497</v>
      </c>
      <c r="I13" s="4" t="str">
        <f>VLOOKUP(A13,HOP!A:U,21,0)</f>
        <v>直连</v>
      </c>
    </row>
    <row r="14" s="4" customFormat="1" spans="1:9">
      <c r="A14" s="5">
        <v>999223217740231</v>
      </c>
      <c r="B14" s="6">
        <v>45001</v>
      </c>
      <c r="C14" s="6">
        <v>45002</v>
      </c>
      <c r="D14" s="4">
        <v>126</v>
      </c>
      <c r="E14" s="4" t="str">
        <f>VLOOKUP(A14,HOP!A:L,12,0)</f>
        <v>126.00</v>
      </c>
      <c r="F14" s="4" t="str">
        <f>VLOOKUP(A14,HOP!A:C,3,0)</f>
        <v>3144319</v>
      </c>
      <c r="G14" s="4">
        <f t="shared" si="0"/>
        <v>0</v>
      </c>
      <c r="H14" s="4" t="str">
        <f t="shared" si="1"/>
        <v>，3144319</v>
      </c>
      <c r="I14" s="4" t="str">
        <f>VLOOKUP(A14,HOP!A:U,21,0)</f>
        <v>直连</v>
      </c>
    </row>
    <row r="16" spans="4:4">
      <c r="D16" s="4">
        <f>SUM(D2:D15)</f>
        <v>4153</v>
      </c>
    </row>
    <row r="18" spans="4:4">
      <c r="D18" s="4" t="s">
        <v>106</v>
      </c>
    </row>
    <row r="22" spans="1:1">
      <c r="A22" s="4" t="s">
        <v>107</v>
      </c>
    </row>
    <row r="23" spans="1:1">
      <c r="A23" s="4" t="s">
        <v>108</v>
      </c>
    </row>
  </sheetData>
  <autoFilter ref="A1:XFD18">
    <filterColumn colId="3">
      <filters blank="1">
        <filter val="320"/>
        <filter val="730"/>
        <filter val="151"/>
        <filter val="483"/>
        <filter val="4153"/>
        <filter val="435"/>
        <filter val="126"/>
        <filter val="556"/>
        <filter val="197"/>
        <filter val="878"/>
        <filter val="4153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3">
        <v>999223217740231</v>
      </c>
      <c r="B2" s="1" t="s">
        <v>128</v>
      </c>
      <c r="C2" s="1" t="s">
        <v>129</v>
      </c>
      <c r="D2" s="1" t="s">
        <v>130</v>
      </c>
      <c r="E2" s="1" t="s">
        <v>102</v>
      </c>
      <c r="F2" s="1" t="s">
        <v>128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142</v>
      </c>
      <c r="V2" s="1" t="s">
        <v>143</v>
      </c>
    </row>
    <row r="3" s="1" customFormat="1" spans="1:22">
      <c r="A3" s="3">
        <v>999223214983432</v>
      </c>
      <c r="B3" s="1" t="s">
        <v>128</v>
      </c>
      <c r="C3" s="1" t="s">
        <v>144</v>
      </c>
      <c r="D3" s="1" t="s">
        <v>130</v>
      </c>
      <c r="E3" s="1" t="s">
        <v>94</v>
      </c>
      <c r="F3" s="1" t="s">
        <v>128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133</v>
      </c>
      <c r="L3" s="1" t="s">
        <v>133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145</v>
      </c>
      <c r="S3" s="1" t="s">
        <v>140</v>
      </c>
      <c r="T3" s="1" t="s">
        <v>141</v>
      </c>
      <c r="U3" s="1" t="s">
        <v>142</v>
      </c>
      <c r="V3" s="1" t="s">
        <v>143</v>
      </c>
    </row>
    <row r="4" s="1" customFormat="1" spans="1:22">
      <c r="A4" s="3">
        <v>999223215836205</v>
      </c>
      <c r="B4" s="1" t="s">
        <v>128</v>
      </c>
      <c r="C4" s="1" t="s">
        <v>146</v>
      </c>
      <c r="D4" s="1" t="s">
        <v>147</v>
      </c>
      <c r="E4" s="1" t="s">
        <v>98</v>
      </c>
      <c r="F4" s="1" t="s">
        <v>128</v>
      </c>
      <c r="G4" s="1" t="s">
        <v>131</v>
      </c>
      <c r="H4" s="1" t="s">
        <v>132</v>
      </c>
      <c r="I4" s="1" t="s">
        <v>148</v>
      </c>
      <c r="J4" s="1" t="s">
        <v>134</v>
      </c>
      <c r="K4" s="1" t="s">
        <v>148</v>
      </c>
      <c r="L4" s="1" t="s">
        <v>148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149</v>
      </c>
      <c r="S4" s="1" t="s">
        <v>140</v>
      </c>
      <c r="T4" s="1" t="s">
        <v>141</v>
      </c>
      <c r="U4" s="1" t="s">
        <v>142</v>
      </c>
      <c r="V4" s="1" t="s">
        <v>143</v>
      </c>
    </row>
    <row r="5" s="1" customFormat="1" spans="1:22">
      <c r="A5" s="3">
        <v>999223209419220</v>
      </c>
      <c r="B5" s="1" t="s">
        <v>128</v>
      </c>
      <c r="C5" s="1" t="s">
        <v>150</v>
      </c>
      <c r="D5" s="1" t="s">
        <v>151</v>
      </c>
      <c r="E5" s="1" t="s">
        <v>87</v>
      </c>
      <c r="F5" s="1" t="s">
        <v>128</v>
      </c>
      <c r="G5" s="1" t="s">
        <v>131</v>
      </c>
      <c r="H5" s="1" t="s">
        <v>132</v>
      </c>
      <c r="I5" s="1" t="s">
        <v>152</v>
      </c>
      <c r="J5" s="1" t="s">
        <v>134</v>
      </c>
      <c r="K5" s="1" t="s">
        <v>152</v>
      </c>
      <c r="L5" s="1" t="s">
        <v>152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153</v>
      </c>
      <c r="S5" s="1" t="s">
        <v>140</v>
      </c>
      <c r="T5" s="1" t="s">
        <v>141</v>
      </c>
      <c r="U5" s="1" t="s">
        <v>142</v>
      </c>
      <c r="V5" s="1" t="s">
        <v>143</v>
      </c>
    </row>
    <row r="6" s="1" customFormat="1" spans="1:22">
      <c r="A6" s="3">
        <v>999223208910882</v>
      </c>
      <c r="B6" s="1" t="s">
        <v>128</v>
      </c>
      <c r="C6" s="1" t="s">
        <v>154</v>
      </c>
      <c r="D6" s="1" t="s">
        <v>147</v>
      </c>
      <c r="E6" s="1" t="s">
        <v>75</v>
      </c>
      <c r="F6" s="1" t="s">
        <v>128</v>
      </c>
      <c r="G6" s="1" t="s">
        <v>131</v>
      </c>
      <c r="H6" s="1" t="s">
        <v>132</v>
      </c>
      <c r="I6" s="1" t="s">
        <v>148</v>
      </c>
      <c r="J6" s="1" t="s">
        <v>134</v>
      </c>
      <c r="K6" s="1" t="s">
        <v>148</v>
      </c>
      <c r="L6" s="1" t="s">
        <v>148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155</v>
      </c>
      <c r="S6" s="1" t="s">
        <v>140</v>
      </c>
      <c r="T6" s="1" t="s">
        <v>141</v>
      </c>
      <c r="U6" s="1" t="s">
        <v>142</v>
      </c>
      <c r="V6" s="1" t="s">
        <v>143</v>
      </c>
    </row>
    <row r="7" s="1" customFormat="1" spans="1:22">
      <c r="A7" s="3">
        <v>999223208532777</v>
      </c>
      <c r="B7" s="1" t="s">
        <v>128</v>
      </c>
      <c r="C7" s="1" t="s">
        <v>156</v>
      </c>
      <c r="D7" s="1" t="s">
        <v>157</v>
      </c>
      <c r="E7" s="1" t="s">
        <v>69</v>
      </c>
      <c r="F7" s="1" t="s">
        <v>128</v>
      </c>
      <c r="G7" s="1" t="s">
        <v>131</v>
      </c>
      <c r="H7" s="1" t="s">
        <v>132</v>
      </c>
      <c r="I7" s="1" t="s">
        <v>158</v>
      </c>
      <c r="J7" s="1" t="s">
        <v>134</v>
      </c>
      <c r="K7" s="1" t="s">
        <v>158</v>
      </c>
      <c r="L7" s="1" t="s">
        <v>158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159</v>
      </c>
      <c r="S7" s="1" t="s">
        <v>140</v>
      </c>
      <c r="T7" s="1" t="s">
        <v>141</v>
      </c>
      <c r="U7" s="1" t="s">
        <v>142</v>
      </c>
      <c r="V7" s="1" t="s">
        <v>143</v>
      </c>
    </row>
    <row r="8" s="1" customFormat="1" spans="1:22">
      <c r="A8" s="3">
        <v>999223191783125</v>
      </c>
      <c r="B8" s="1" t="s">
        <v>160</v>
      </c>
      <c r="C8" s="1" t="s">
        <v>161</v>
      </c>
      <c r="D8" s="1" t="s">
        <v>162</v>
      </c>
      <c r="E8" s="1" t="s">
        <v>58</v>
      </c>
      <c r="F8" s="1" t="s">
        <v>160</v>
      </c>
      <c r="G8" s="1" t="s">
        <v>131</v>
      </c>
      <c r="H8" s="1" t="s">
        <v>132</v>
      </c>
      <c r="I8" s="1" t="s">
        <v>163</v>
      </c>
      <c r="J8" s="1" t="s">
        <v>134</v>
      </c>
      <c r="K8" s="1" t="s">
        <v>163</v>
      </c>
      <c r="L8" s="1" t="s">
        <v>163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164</v>
      </c>
      <c r="S8" s="1" t="s">
        <v>140</v>
      </c>
      <c r="T8" s="1" t="s">
        <v>141</v>
      </c>
      <c r="U8" s="1" t="s">
        <v>142</v>
      </c>
      <c r="V8" s="1" t="s">
        <v>143</v>
      </c>
    </row>
    <row r="9" s="1" customFormat="1" spans="1:22">
      <c r="A9" s="3">
        <v>999223184773019</v>
      </c>
      <c r="B9" s="1" t="s">
        <v>165</v>
      </c>
      <c r="C9" s="1" t="s">
        <v>166</v>
      </c>
      <c r="D9" s="1" t="s">
        <v>167</v>
      </c>
      <c r="E9" s="1" t="s">
        <v>52</v>
      </c>
      <c r="F9" s="1" t="s">
        <v>160</v>
      </c>
      <c r="G9" s="1" t="s">
        <v>131</v>
      </c>
      <c r="H9" s="1" t="s">
        <v>132</v>
      </c>
      <c r="I9" s="1" t="s">
        <v>168</v>
      </c>
      <c r="J9" s="1" t="s">
        <v>134</v>
      </c>
      <c r="K9" s="1" t="s">
        <v>168</v>
      </c>
      <c r="L9" s="1" t="s">
        <v>168</v>
      </c>
      <c r="M9" s="1" t="s">
        <v>135</v>
      </c>
      <c r="N9" s="1" t="s">
        <v>135</v>
      </c>
      <c r="O9" s="1" t="s">
        <v>136</v>
      </c>
      <c r="P9" s="1" t="s">
        <v>137</v>
      </c>
      <c r="Q9" s="1" t="s">
        <v>138</v>
      </c>
      <c r="R9" s="1" t="s">
        <v>169</v>
      </c>
      <c r="S9" s="1" t="s">
        <v>140</v>
      </c>
      <c r="T9" s="1" t="s">
        <v>141</v>
      </c>
      <c r="U9" s="1" t="s">
        <v>142</v>
      </c>
      <c r="V9" s="1" t="s">
        <v>143</v>
      </c>
    </row>
    <row r="10" s="1" customFormat="1" spans="1:22">
      <c r="A10" s="3">
        <v>999223123096224</v>
      </c>
      <c r="B10" s="1" t="s">
        <v>170</v>
      </c>
      <c r="C10" s="1" t="s">
        <v>171</v>
      </c>
      <c r="D10" s="1" t="s">
        <v>172</v>
      </c>
      <c r="E10" s="1" t="s">
        <v>173</v>
      </c>
      <c r="F10" s="1" t="s">
        <v>160</v>
      </c>
      <c r="G10" s="1" t="s">
        <v>131</v>
      </c>
      <c r="H10" s="1" t="s">
        <v>132</v>
      </c>
      <c r="I10" s="1" t="s">
        <v>174</v>
      </c>
      <c r="J10" s="1" t="s">
        <v>134</v>
      </c>
      <c r="K10" s="1" t="s">
        <v>174</v>
      </c>
      <c r="L10" s="1" t="s">
        <v>174</v>
      </c>
      <c r="M10" s="1" t="s">
        <v>135</v>
      </c>
      <c r="N10" s="1" t="s">
        <v>135</v>
      </c>
      <c r="O10" s="1" t="s">
        <v>136</v>
      </c>
      <c r="P10" s="1" t="s">
        <v>137</v>
      </c>
      <c r="Q10" s="1" t="s">
        <v>138</v>
      </c>
      <c r="R10" s="1" t="s">
        <v>175</v>
      </c>
      <c r="S10" s="1" t="s">
        <v>140</v>
      </c>
      <c r="T10" s="1" t="s">
        <v>141</v>
      </c>
      <c r="U10" s="1" t="s">
        <v>142</v>
      </c>
      <c r="V10" s="1" t="s">
        <v>143</v>
      </c>
    </row>
    <row r="11" s="1" customFormat="1" spans="1:22">
      <c r="A11" s="3">
        <v>999223132813309</v>
      </c>
      <c r="B11" s="1" t="s">
        <v>176</v>
      </c>
      <c r="C11" s="1" t="s">
        <v>177</v>
      </c>
      <c r="D11" s="1" t="s">
        <v>178</v>
      </c>
      <c r="E11" s="1" t="s">
        <v>46</v>
      </c>
      <c r="F11" s="1" t="s">
        <v>128</v>
      </c>
      <c r="G11" s="1" t="s">
        <v>131</v>
      </c>
      <c r="H11" s="1" t="s">
        <v>132</v>
      </c>
      <c r="I11" s="1" t="s">
        <v>179</v>
      </c>
      <c r="J11" s="1" t="s">
        <v>134</v>
      </c>
      <c r="K11" s="1" t="s">
        <v>179</v>
      </c>
      <c r="L11" s="1" t="s">
        <v>179</v>
      </c>
      <c r="M11" s="1" t="s">
        <v>135</v>
      </c>
      <c r="N11" s="1" t="s">
        <v>135</v>
      </c>
      <c r="O11" s="1" t="s">
        <v>136</v>
      </c>
      <c r="P11" s="1" t="s">
        <v>137</v>
      </c>
      <c r="Q11" s="1" t="s">
        <v>138</v>
      </c>
      <c r="R11" s="1" t="s">
        <v>180</v>
      </c>
      <c r="S11" s="1" t="s">
        <v>140</v>
      </c>
      <c r="T11" s="1" t="s">
        <v>141</v>
      </c>
      <c r="U11" s="1" t="s">
        <v>142</v>
      </c>
      <c r="V11" s="1" t="s">
        <v>143</v>
      </c>
    </row>
    <row r="12" s="1" customFormat="1" spans="1:22">
      <c r="A12" s="3">
        <v>999222994684405</v>
      </c>
      <c r="B12" s="1" t="s">
        <v>181</v>
      </c>
      <c r="C12" s="1" t="s">
        <v>182</v>
      </c>
      <c r="D12" s="1" t="s">
        <v>183</v>
      </c>
      <c r="E12" s="1" t="s">
        <v>31</v>
      </c>
      <c r="F12" s="1" t="s">
        <v>128</v>
      </c>
      <c r="G12" s="1" t="s">
        <v>131</v>
      </c>
      <c r="H12" s="1" t="s">
        <v>132</v>
      </c>
      <c r="I12" s="1" t="s">
        <v>184</v>
      </c>
      <c r="J12" s="1" t="s">
        <v>134</v>
      </c>
      <c r="K12" s="1" t="s">
        <v>184</v>
      </c>
      <c r="L12" s="1" t="s">
        <v>184</v>
      </c>
      <c r="M12" s="1" t="s">
        <v>135</v>
      </c>
      <c r="N12" s="1" t="s">
        <v>135</v>
      </c>
      <c r="O12" s="1" t="s">
        <v>136</v>
      </c>
      <c r="P12" s="1" t="s">
        <v>137</v>
      </c>
      <c r="Q12" s="1" t="s">
        <v>138</v>
      </c>
      <c r="R12" s="1" t="s">
        <v>185</v>
      </c>
      <c r="S12" s="1" t="s">
        <v>140</v>
      </c>
      <c r="T12" s="1" t="s">
        <v>141</v>
      </c>
      <c r="U12" s="1" t="s">
        <v>142</v>
      </c>
      <c r="V12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2023-04-01T01:08:14Z</dcterms:created>
  <dcterms:modified xsi:type="dcterms:W3CDTF">2023-04-01T01:16:52Z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1204E4D176EC4C3794976E75E4220CD9</vt:lpwstr>
  </property>
  <property fmtid="{D5CDD505-2E9C-101B-9397-08002B2CF9AE}" pid="3" name="KSOProductBuildVer">
    <vt:lpwstr>2052-11.1.0.13703</vt:lpwstr>
  </property>
</Properties>
</file>