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</definedName>
  </definedNames>
  <calcPr calcId="144525"/>
</workbook>
</file>

<file path=xl/sharedStrings.xml><?xml version="1.0" encoding="utf-8"?>
<sst xmlns="http://schemas.openxmlformats.org/spreadsheetml/2006/main" count="508" uniqueCount="191">
  <si>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</si>
  <si>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</si>
  <si>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</si>
  <si>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</si>
  <si>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</si>
  <si>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</si>
  <si>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</si>
  <si>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</si>
  <si>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</si>
  <si>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</si>
  <si>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</si>
  <si>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</si>
  <si>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</si>
  <si>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</si>
  <si>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</si>
  <si>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</si>
  <si>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</si>
  <si>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</si>
  <si>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</si>
  <si>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</si>
  <si>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</si>
  <si>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</si>
  <si>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</si>
  <si>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</si>
  <si>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</si>
  <si>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21714972481	</t>
  </si>
  <si>
    <t>Ctrip</t>
  </si>
  <si>
    <t>正常</t>
  </si>
  <si>
    <t>[邦劳]阿罗纳海滩赫纳度假村(Henann Resort Alona Beach)(15141076)</t>
  </si>
  <si>
    <t>尊贵房(直通泳池)(至少连住2晚及以上)&lt;三人入住&gt;&lt;早餐&gt;</t>
  </si>
  <si>
    <t>CNY</t>
  </si>
  <si>
    <t>lee/taeho,lee/taeho,lee/taeho,lee/taeho,lee/taeho,lee/taeho</t>
  </si>
  <si>
    <t>CA9812230401CNY-H</t>
  </si>
  <si>
    <t>未提现</t>
  </si>
  <si>
    <t>携程开票</t>
  </si>
  <si>
    <t xml:space="preserve">	</t>
  </si>
  <si>
    <t xml:space="preserve">HBLMNL012-1508	</t>
  </si>
  <si>
    <t xml:space="preserve">999221943912917	</t>
  </si>
  <si>
    <t>[曼谷]标准酒店 - 曼谷大都会大厦(The Standard, Bangkok Mahanakhon)(101925614)</t>
  </si>
  <si>
    <t>王子标准房(至少连住2晚及以上)&lt;双人入住&gt;&lt;不适用泰国客人&gt;&lt;双早&gt;</t>
  </si>
  <si>
    <t>KOSASIH/ANASTASIA CYNTHIA,TJAHYADIKARTA/GEOFFREY JAMES</t>
  </si>
  <si>
    <t>取消</t>
  </si>
  <si>
    <t xml:space="preserve">999222863046087	</t>
  </si>
  <si>
    <t>尊贵房(连住3晚及以上)&lt;特价大促销&gt;&lt;三人入住&gt;&lt;早餐&gt;</t>
  </si>
  <si>
    <t>KIM/YEONSEONG,KIM/YEONSEONG,KIM/YEONSEONG,KIM/YEONSEONG,KIM/YEONSEONG</t>
  </si>
  <si>
    <t xml:space="preserve">HBLMNL012-2460	</t>
  </si>
  <si>
    <t xml:space="preserve">999223078725395	</t>
  </si>
  <si>
    <t>尊贵房(连住3晚及以上)(赠送防护口罩每人一个)&lt;双人入住&gt;&lt;双早&gt;</t>
  </si>
  <si>
    <t>Bender/Kaley,Bender/Kaley</t>
  </si>
  <si>
    <t xml:space="preserve">HBLMNL012-2617	</t>
  </si>
  <si>
    <t xml:space="preserve">999223107064958	</t>
  </si>
  <si>
    <t>[曼谷]曼谷 JW 万豪酒店(JW Marriott Hotel Bangkok)(64265428)</t>
  </si>
  <si>
    <t>豪华双床房(连住3晚及以上)&lt;双人入住&gt;&lt;无早&gt;</t>
  </si>
  <si>
    <t>SONG/XIKUN</t>
  </si>
  <si>
    <t xml:space="preserve">88067754	</t>
  </si>
  <si>
    <t xml:space="preserve">999223118117040	</t>
  </si>
  <si>
    <t>豪华特大床房(至少连住2晚及以上)&lt;双人入住&gt;&lt;双早&gt;</t>
  </si>
  <si>
    <t>ZHANG/PENG,CAI/GANFENG</t>
  </si>
  <si>
    <t xml:space="preserve">999223131966083	</t>
  </si>
  <si>
    <t>豪华特大床房(至少连住2晚及以上)&lt;双人入住&gt;&lt;无早&gt;</t>
  </si>
  <si>
    <t>YANG/QIANG,ZHOU/WEI,KONG/WENLONG</t>
  </si>
  <si>
    <t xml:space="preserve">90405988	</t>
  </si>
  <si>
    <t xml:space="preserve">999223174794628	</t>
  </si>
  <si>
    <t>QIU/KEXIN,GE/SHIBIN</t>
  </si>
  <si>
    <t xml:space="preserve">95022820	</t>
  </si>
  <si>
    <t xml:space="preserve">999223183695375	</t>
  </si>
  <si>
    <t>GAO/YULIANG,SUN/XINYU</t>
  </si>
  <si>
    <t xml:space="preserve">97336363	</t>
  </si>
  <si>
    <t xml:space="preserve">999223185046146	</t>
  </si>
  <si>
    <t>豪华双床房&lt;双人入住&gt;&lt;双早&gt;</t>
  </si>
  <si>
    <t>HUANG/JIANFENG</t>
  </si>
  <si>
    <t xml:space="preserve">97258998	</t>
  </si>
  <si>
    <t xml:space="preserve">999223189428176	</t>
  </si>
  <si>
    <t>豪华特大床房&lt;双人入住&gt;&lt;无早&gt;</t>
  </si>
  <si>
    <t>GONG/TING,ZHOU/JING</t>
  </si>
  <si>
    <t xml:space="preserve">999223197233969	</t>
  </si>
  <si>
    <t>豪华双床房&lt;双人入住&gt;&lt;无早&gt;</t>
  </si>
  <si>
    <t>SUN/YONGWEI</t>
  </si>
  <si>
    <t xml:space="preserve">97779316	</t>
  </si>
  <si>
    <t xml:space="preserve">999223227969013	</t>
  </si>
  <si>
    <t>[曼谷]曼谷拉差阿帕森购物区万丽酒店(Renaissance Bangkok Ratchaprasong Hotel)(105848933)</t>
  </si>
  <si>
    <t>豪华两张双人床房&lt;今日特价 &gt;&lt;双人入住&gt;&lt;双早&gt;</t>
  </si>
  <si>
    <t>YUE/ZENG,LANG/FENG</t>
  </si>
  <si>
    <t xml:space="preserve">72480037	</t>
  </si>
  <si>
    <t xml:space="preserve">999223289989968	</t>
  </si>
  <si>
    <t>ZHAO/YIRU,YANG/YUXIN</t>
  </si>
  <si>
    <t xml:space="preserve">HBLMNL012-2743	</t>
  </si>
  <si>
    <t>，</t>
  </si>
  <si>
    <t>A230403104413481</t>
  </si>
  <si>
    <t>CNY / HKD 当前参考汇率: 1.139323824</t>
  </si>
  <si>
    <t>总计： 70767 CNY/
80626.53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</si>
  <si>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</si>
  <si>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</si>
  <si>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</si>
  <si>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</si>
  <si>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</si>
  <si>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</si>
  <si>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</si>
  <si>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</si>
  <si>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</si>
  <si>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</si>
  <si>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</si>
  <si>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</si>
  <si>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</si>
  <si>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</si>
  <si>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</si>
  <si>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</si>
  <si>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</si>
  <si>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</si>
  <si>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</si>
  <si>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2023-03-21</t>
  </si>
  <si>
    <t>3160972</t>
  </si>
  <si>
    <t>阿罗纳海滩赫纳度假村</t>
  </si>
  <si>
    <t>ZHAO YIRU,YANG YUXIN,YANG YUJIE</t>
  </si>
  <si>
    <t>2023-03-28</t>
  </si>
  <si>
    <t>2023-03-31</t>
  </si>
  <si>
    <t>退房日半月结</t>
  </si>
  <si>
    <t>9330.00</t>
  </si>
  <si>
    <t>RMB</t>
  </si>
  <si>
    <t>0</t>
  </si>
  <si>
    <t>0.00</t>
  </si>
  <si>
    <t>wisdom(携程)</t>
  </si>
  <si>
    <t>01.010189</t>
  </si>
  <si>
    <t>2023-03-22 17:39:57</t>
  </si>
  <si>
    <t>否</t>
  </si>
  <si>
    <t>汇智国际旅游发展有限公司</t>
  </si>
  <si>
    <t>直采</t>
  </si>
  <si>
    <t>菲律宾</t>
  </si>
  <si>
    <t>2023-03-17</t>
  </si>
  <si>
    <t>3146659</t>
  </si>
  <si>
    <t>曼谷拉差阿帕森购物区万丽酒店</t>
  </si>
  <si>
    <t>2023-03-20</t>
  </si>
  <si>
    <t>1224.00</t>
  </si>
  <si>
    <t>2023-03-17 18:16:17</t>
  </si>
  <si>
    <t>泰国</t>
  </si>
  <si>
    <t>2023-03-15</t>
  </si>
  <si>
    <t>3137751</t>
  </si>
  <si>
    <t>曼谷JW万豪酒店</t>
  </si>
  <si>
    <t>2023-03-18</t>
  </si>
  <si>
    <t>1312.00</t>
  </si>
  <si>
    <t>2023-03-15 18:10:03</t>
  </si>
  <si>
    <t>3135933</t>
  </si>
  <si>
    <t>2023-03-29</t>
  </si>
  <si>
    <t>1195.00</t>
  </si>
  <si>
    <t>2023-03-15 14:12:46</t>
  </si>
  <si>
    <t>2023-03-14</t>
  </si>
  <si>
    <t>3134979</t>
  </si>
  <si>
    <t>1454.00</t>
  </si>
  <si>
    <t>2023-03-15 10:46:46</t>
  </si>
  <si>
    <t>3134443</t>
  </si>
  <si>
    <t>2023-03-22</t>
  </si>
  <si>
    <t>2023-03-26</t>
  </si>
  <si>
    <t>4840.00</t>
  </si>
  <si>
    <t>2023-03-15 11:47:43</t>
  </si>
  <si>
    <t>3131984</t>
  </si>
  <si>
    <t>QIU KEXIN,GE SHIBIN</t>
  </si>
  <si>
    <t>2023-03-27</t>
  </si>
  <si>
    <t>4900.00</t>
  </si>
  <si>
    <t>2023-03-14 11:01:19</t>
  </si>
  <si>
    <t>2023-03-11</t>
  </si>
  <si>
    <t>3120771</t>
  </si>
  <si>
    <t>2023-03-16</t>
  </si>
  <si>
    <t>7680.00</t>
  </si>
  <si>
    <t>2023-03-11 15:15:05</t>
  </si>
  <si>
    <t>2023-03-10</t>
  </si>
  <si>
    <t>3117703</t>
  </si>
  <si>
    <t>ZHANG PENG,CAI GANFENG</t>
  </si>
  <si>
    <t>2848.00</t>
  </si>
  <si>
    <t>2023-03-10 16:36:42</t>
  </si>
  <si>
    <t>2023-03-09</t>
  </si>
  <si>
    <t>3115378</t>
  </si>
  <si>
    <t>2023-03-19</t>
  </si>
  <si>
    <t>3680.00</t>
  </si>
  <si>
    <t>2023-03-10 11:58:36</t>
  </si>
  <si>
    <t>2023-03-08</t>
  </si>
  <si>
    <t>3107698</t>
  </si>
  <si>
    <t>Bender/Kaley</t>
  </si>
  <si>
    <t>2023-03-25</t>
  </si>
  <si>
    <t>6000.00</t>
  </si>
  <si>
    <t>2023-03-08 15:36:05</t>
  </si>
  <si>
    <t>2023-02-22</t>
  </si>
  <si>
    <t>3054035</t>
  </si>
  <si>
    <t>KIM/YEONSEONG</t>
  </si>
  <si>
    <t>2023-03-24</t>
  </si>
  <si>
    <t>12440.00</t>
  </si>
  <si>
    <t>2023-02-23 15:52:00</t>
  </si>
  <si>
    <t>2022-11-04</t>
  </si>
  <si>
    <t>2776839</t>
  </si>
  <si>
    <t>lee taeho</t>
  </si>
  <si>
    <t>13864.00</t>
  </si>
  <si>
    <t>2022-11-08 21:46:54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</si>
</sst>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31</xdr:row>
      <xdr:rowOff>0</xdr:rowOff>
    </xdr:from>
    <xdr:to>
      <xdr:col>14</xdr:col>
      <xdr:colOff>676275</xdr:colOff>
      <xdr:row>61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143500"/>
          <a:ext cx="10763250" cy="5143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45006</v>
      </c>
      <c r="G2" s="6">
        <v>45010</v>
      </c>
      <c r="H2" s="4">
        <v>2</v>
      </c>
      <c r="I2" s="4">
        <v>4</v>
      </c>
      <c r="J2" s="4">
        <v>8</v>
      </c>
      <c r="K2" s="4" t="s">
        <v>30</v>
      </c>
      <c r="L2" s="4">
        <v>13864</v>
      </c>
      <c r="M2" s="4">
        <v>13864</v>
      </c>
      <c r="N2" s="4" t="s">
        <v>31</v>
      </c>
      <c r="O2" s="4" t="s">
        <v>32</v>
      </c>
      <c r="P2" s="4" t="s">
        <v>33</v>
      </c>
      <c r="Q2" s="4">
        <v>0</v>
      </c>
      <c r="R2" s="7">
        <v>44869</v>
      </c>
      <c r="S2" s="6">
        <v>45017</v>
      </c>
      <c r="T2" s="4" t="s">
        <v>34</v>
      </c>
      <c r="U2" s="4">
        <v>13864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45008</v>
      </c>
      <c r="G3" s="6">
        <v>45011</v>
      </c>
      <c r="H3" s="4">
        <v>1</v>
      </c>
      <c r="I3" s="4">
        <v>3</v>
      </c>
      <c r="J3" s="4">
        <v>3</v>
      </c>
      <c r="K3" s="4" t="s">
        <v>30</v>
      </c>
      <c r="L3" s="4">
        <v>3180</v>
      </c>
      <c r="M3" s="4">
        <v>3180</v>
      </c>
      <c r="N3" s="4" t="s">
        <v>40</v>
      </c>
      <c r="O3" s="4" t="s">
        <v>32</v>
      </c>
      <c r="P3" s="4" t="s">
        <v>33</v>
      </c>
      <c r="Q3" s="4">
        <v>0</v>
      </c>
      <c r="R3" s="7">
        <v>44912</v>
      </c>
      <c r="S3" s="6">
        <v>45017</v>
      </c>
      <c r="T3" s="4" t="s">
        <v>34</v>
      </c>
      <c r="U3" s="4">
        <v>3180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41</v>
      </c>
      <c r="D4" s="4" t="s">
        <v>38</v>
      </c>
      <c r="E4" s="4" t="s">
        <v>39</v>
      </c>
      <c r="F4" s="6">
        <v>45008</v>
      </c>
      <c r="G4" s="6">
        <v>45011</v>
      </c>
      <c r="H4" s="4">
        <v>1</v>
      </c>
      <c r="I4" s="4">
        <v>3</v>
      </c>
      <c r="J4" s="4">
        <v>3</v>
      </c>
      <c r="K4" s="4" t="s">
        <v>30</v>
      </c>
      <c r="L4" s="4">
        <v>-3180</v>
      </c>
      <c r="M4" s="4">
        <v>-3180</v>
      </c>
      <c r="N4" s="4" t="s">
        <v>40</v>
      </c>
      <c r="O4" s="4" t="s">
        <v>32</v>
      </c>
      <c r="P4" s="4" t="s">
        <v>33</v>
      </c>
      <c r="Q4" s="4">
        <v>0</v>
      </c>
      <c r="R4" s="7">
        <v>44912</v>
      </c>
      <c r="S4" s="6">
        <v>45017</v>
      </c>
      <c r="T4" s="4" t="s">
        <v>34</v>
      </c>
      <c r="U4" s="4">
        <v>-3180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28</v>
      </c>
      <c r="E5" s="4" t="s">
        <v>43</v>
      </c>
      <c r="F5" s="6">
        <v>45005</v>
      </c>
      <c r="G5" s="6">
        <v>45009</v>
      </c>
      <c r="H5" s="4">
        <v>2</v>
      </c>
      <c r="I5" s="4">
        <v>4</v>
      </c>
      <c r="J5" s="4">
        <v>8</v>
      </c>
      <c r="K5" s="4" t="s">
        <v>30</v>
      </c>
      <c r="L5" s="4">
        <v>12440</v>
      </c>
      <c r="M5" s="4">
        <v>12440</v>
      </c>
      <c r="N5" s="4" t="s">
        <v>44</v>
      </c>
      <c r="O5" s="4" t="s">
        <v>32</v>
      </c>
      <c r="P5" s="4" t="s">
        <v>33</v>
      </c>
      <c r="Q5" s="4">
        <v>0</v>
      </c>
      <c r="R5" s="7">
        <v>44979</v>
      </c>
      <c r="S5" s="6">
        <v>45017</v>
      </c>
      <c r="T5" s="4" t="s">
        <v>34</v>
      </c>
      <c r="U5" s="4">
        <v>12440</v>
      </c>
      <c r="V5" s="4">
        <v>0</v>
      </c>
      <c r="W5" s="4">
        <v>0</v>
      </c>
      <c r="X5" s="4" t="s">
        <v>35</v>
      </c>
      <c r="Y5" s="4" t="s">
        <v>45</v>
      </c>
    </row>
    <row r="6" s="4" customFormat="1" spans="1:25">
      <c r="A6" s="4" t="s">
        <v>46</v>
      </c>
      <c r="B6" s="4" t="s">
        <v>26</v>
      </c>
      <c r="C6" s="4" t="s">
        <v>27</v>
      </c>
      <c r="D6" s="4" t="s">
        <v>28</v>
      </c>
      <c r="E6" s="4" t="s">
        <v>47</v>
      </c>
      <c r="F6" s="6">
        <v>45006</v>
      </c>
      <c r="G6" s="6">
        <v>45010</v>
      </c>
      <c r="H6" s="4">
        <v>1</v>
      </c>
      <c r="I6" s="4">
        <v>4</v>
      </c>
      <c r="J6" s="4">
        <v>4</v>
      </c>
      <c r="K6" s="4" t="s">
        <v>30</v>
      </c>
      <c r="L6" s="4">
        <v>6000</v>
      </c>
      <c r="M6" s="4">
        <v>6000</v>
      </c>
      <c r="N6" s="4" t="s">
        <v>48</v>
      </c>
      <c r="O6" s="4" t="s">
        <v>32</v>
      </c>
      <c r="P6" s="4" t="s">
        <v>33</v>
      </c>
      <c r="Q6" s="4">
        <v>0</v>
      </c>
      <c r="R6" s="7">
        <v>44993</v>
      </c>
      <c r="S6" s="6">
        <v>45017</v>
      </c>
      <c r="T6" s="4" t="s">
        <v>34</v>
      </c>
      <c r="U6" s="4">
        <v>6000</v>
      </c>
      <c r="V6" s="4">
        <v>0</v>
      </c>
      <c r="W6" s="4">
        <v>0</v>
      </c>
      <c r="X6" s="4" t="s">
        <v>35</v>
      </c>
      <c r="Y6" s="4" t="s">
        <v>49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51</v>
      </c>
      <c r="E7" s="4" t="s">
        <v>52</v>
      </c>
      <c r="F7" s="6">
        <v>45001</v>
      </c>
      <c r="G7" s="6">
        <v>45004</v>
      </c>
      <c r="H7" s="4">
        <v>1</v>
      </c>
      <c r="I7" s="4">
        <v>3</v>
      </c>
      <c r="J7" s="4">
        <v>3</v>
      </c>
      <c r="K7" s="4" t="s">
        <v>30</v>
      </c>
      <c r="L7" s="4">
        <v>3680</v>
      </c>
      <c r="M7" s="4">
        <v>3680</v>
      </c>
      <c r="N7" s="4" t="s">
        <v>53</v>
      </c>
      <c r="O7" s="4" t="s">
        <v>32</v>
      </c>
      <c r="P7" s="4" t="s">
        <v>33</v>
      </c>
      <c r="Q7" s="4">
        <v>0</v>
      </c>
      <c r="R7" s="7">
        <v>44994</v>
      </c>
      <c r="S7" s="6">
        <v>45017</v>
      </c>
      <c r="T7" s="4" t="s">
        <v>34</v>
      </c>
      <c r="U7" s="4">
        <v>3680</v>
      </c>
      <c r="V7" s="4">
        <v>0</v>
      </c>
      <c r="W7" s="4">
        <v>0</v>
      </c>
      <c r="X7" s="4" t="s">
        <v>35</v>
      </c>
      <c r="Y7" s="4" t="s">
        <v>54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51</v>
      </c>
      <c r="E8" s="4" t="s">
        <v>56</v>
      </c>
      <c r="F8" s="6">
        <v>45001</v>
      </c>
      <c r="G8" s="6">
        <v>45003</v>
      </c>
      <c r="H8" s="4">
        <v>1</v>
      </c>
      <c r="I8" s="4">
        <v>2</v>
      </c>
      <c r="J8" s="4">
        <v>2</v>
      </c>
      <c r="K8" s="4" t="s">
        <v>30</v>
      </c>
      <c r="L8" s="4">
        <v>2848</v>
      </c>
      <c r="M8" s="4">
        <v>2848</v>
      </c>
      <c r="N8" s="4" t="s">
        <v>57</v>
      </c>
      <c r="O8" s="4" t="s">
        <v>32</v>
      </c>
      <c r="P8" s="4" t="s">
        <v>33</v>
      </c>
      <c r="Q8" s="4">
        <v>0</v>
      </c>
      <c r="R8" s="7">
        <v>44995</v>
      </c>
      <c r="S8" s="6">
        <v>45017</v>
      </c>
      <c r="T8" s="4" t="s">
        <v>34</v>
      </c>
      <c r="U8" s="4">
        <v>2848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7">
      <c r="A9" s="4" t="s">
        <v>58</v>
      </c>
      <c r="B9" s="4" t="s">
        <v>26</v>
      </c>
      <c r="C9" s="4" t="s">
        <v>27</v>
      </c>
      <c r="D9" s="4" t="s">
        <v>51</v>
      </c>
      <c r="E9" s="4" t="s">
        <v>59</v>
      </c>
      <c r="F9" s="6">
        <v>45001</v>
      </c>
      <c r="G9" s="6">
        <v>45003</v>
      </c>
      <c r="H9" s="4">
        <v>3</v>
      </c>
      <c r="I9" s="4">
        <v>2</v>
      </c>
      <c r="J9" s="4">
        <v>6</v>
      </c>
      <c r="K9" s="4" t="s">
        <v>30</v>
      </c>
      <c r="L9" s="4">
        <v>7680</v>
      </c>
      <c r="M9" s="4">
        <v>7680</v>
      </c>
      <c r="N9" s="4" t="s">
        <v>60</v>
      </c>
      <c r="O9" s="4" t="s">
        <v>32</v>
      </c>
      <c r="P9" s="4" t="s">
        <v>33</v>
      </c>
      <c r="Q9" s="4">
        <v>0</v>
      </c>
      <c r="R9" s="7">
        <v>44996</v>
      </c>
      <c r="S9" s="6">
        <v>45017</v>
      </c>
      <c r="T9" s="4" t="s">
        <v>34</v>
      </c>
      <c r="U9" s="4">
        <v>7680</v>
      </c>
      <c r="V9" s="4">
        <v>0</v>
      </c>
      <c r="W9" s="4">
        <v>0</v>
      </c>
      <c r="X9" s="4" t="s">
        <v>35</v>
      </c>
      <c r="Y9" s="4">
        <v>90402471</v>
      </c>
      <c r="Z9" s="4">
        <v>90405294</v>
      </c>
      <c r="AA9" s="4" t="s">
        <v>61</v>
      </c>
    </row>
    <row r="10" s="4" customFormat="1" spans="1:26">
      <c r="A10" s="4" t="s">
        <v>62</v>
      </c>
      <c r="B10" s="4" t="s">
        <v>26</v>
      </c>
      <c r="C10" s="4" t="s">
        <v>27</v>
      </c>
      <c r="D10" s="4" t="s">
        <v>51</v>
      </c>
      <c r="E10" s="4" t="s">
        <v>59</v>
      </c>
      <c r="F10" s="6">
        <v>45012</v>
      </c>
      <c r="G10" s="6">
        <v>45014</v>
      </c>
      <c r="H10" s="4">
        <v>2</v>
      </c>
      <c r="I10" s="4">
        <v>2</v>
      </c>
      <c r="J10" s="4">
        <v>4</v>
      </c>
      <c r="K10" s="4" t="s">
        <v>30</v>
      </c>
      <c r="L10" s="4">
        <v>4900</v>
      </c>
      <c r="M10" s="4">
        <v>4900</v>
      </c>
      <c r="N10" s="4" t="s">
        <v>63</v>
      </c>
      <c r="O10" s="4" t="s">
        <v>32</v>
      </c>
      <c r="P10" s="4" t="s">
        <v>33</v>
      </c>
      <c r="Q10" s="4">
        <v>0</v>
      </c>
      <c r="R10" s="7">
        <v>44999</v>
      </c>
      <c r="S10" s="6">
        <v>45017</v>
      </c>
      <c r="T10" s="4" t="s">
        <v>34</v>
      </c>
      <c r="U10" s="4">
        <v>4900</v>
      </c>
      <c r="V10" s="4">
        <v>0</v>
      </c>
      <c r="W10" s="4">
        <v>0</v>
      </c>
      <c r="X10" s="4" t="s">
        <v>35</v>
      </c>
      <c r="Y10" s="4">
        <v>95021554</v>
      </c>
      <c r="Z10" s="4" t="s">
        <v>64</v>
      </c>
    </row>
    <row r="11" s="4" customFormat="1" spans="1:25">
      <c r="A11" s="4" t="s">
        <v>65</v>
      </c>
      <c r="B11" s="4" t="s">
        <v>26</v>
      </c>
      <c r="C11" s="4" t="s">
        <v>27</v>
      </c>
      <c r="D11" s="4" t="s">
        <v>51</v>
      </c>
      <c r="E11" s="4" t="s">
        <v>52</v>
      </c>
      <c r="F11" s="6">
        <v>45007</v>
      </c>
      <c r="G11" s="6">
        <v>45011</v>
      </c>
      <c r="H11" s="4">
        <v>1</v>
      </c>
      <c r="I11" s="4">
        <v>4</v>
      </c>
      <c r="J11" s="4">
        <v>4</v>
      </c>
      <c r="K11" s="4" t="s">
        <v>30</v>
      </c>
      <c r="L11" s="4">
        <v>4840</v>
      </c>
      <c r="M11" s="4">
        <v>4840</v>
      </c>
      <c r="N11" s="4" t="s">
        <v>66</v>
      </c>
      <c r="O11" s="4" t="s">
        <v>32</v>
      </c>
      <c r="P11" s="4" t="s">
        <v>33</v>
      </c>
      <c r="Q11" s="4">
        <v>0</v>
      </c>
      <c r="R11" s="7">
        <v>44999</v>
      </c>
      <c r="S11" s="6">
        <v>45017</v>
      </c>
      <c r="T11" s="4" t="s">
        <v>34</v>
      </c>
      <c r="U11" s="4">
        <v>4840</v>
      </c>
      <c r="V11" s="4">
        <v>0</v>
      </c>
      <c r="W11" s="4">
        <v>0</v>
      </c>
      <c r="X11" s="4" t="s">
        <v>35</v>
      </c>
      <c r="Y11" s="4" t="s">
        <v>67</v>
      </c>
    </row>
    <row r="12" s="4" customFormat="1" spans="1:25">
      <c r="A12" s="4" t="s">
        <v>68</v>
      </c>
      <c r="B12" s="4" t="s">
        <v>26</v>
      </c>
      <c r="C12" s="4" t="s">
        <v>27</v>
      </c>
      <c r="D12" s="4" t="s">
        <v>51</v>
      </c>
      <c r="E12" s="4" t="s">
        <v>69</v>
      </c>
      <c r="F12" s="6">
        <v>45002</v>
      </c>
      <c r="G12" s="6">
        <v>45003</v>
      </c>
      <c r="H12" s="4">
        <v>1</v>
      </c>
      <c r="I12" s="4">
        <v>1</v>
      </c>
      <c r="J12" s="4">
        <v>1</v>
      </c>
      <c r="K12" s="4" t="s">
        <v>30</v>
      </c>
      <c r="L12" s="4">
        <v>1454</v>
      </c>
      <c r="M12" s="4">
        <v>1454</v>
      </c>
      <c r="N12" s="4" t="s">
        <v>70</v>
      </c>
      <c r="O12" s="4" t="s">
        <v>32</v>
      </c>
      <c r="P12" s="4" t="s">
        <v>33</v>
      </c>
      <c r="Q12" s="4">
        <v>0</v>
      </c>
      <c r="R12" s="7">
        <v>44999</v>
      </c>
      <c r="S12" s="6">
        <v>45017</v>
      </c>
      <c r="T12" s="4" t="s">
        <v>34</v>
      </c>
      <c r="U12" s="4">
        <v>1454</v>
      </c>
      <c r="V12" s="4">
        <v>0</v>
      </c>
      <c r="W12" s="4">
        <v>0</v>
      </c>
      <c r="X12" s="4" t="s">
        <v>35</v>
      </c>
      <c r="Y12" s="4" t="s">
        <v>71</v>
      </c>
    </row>
    <row r="13" s="4" customFormat="1" spans="1:25">
      <c r="A13" s="4" t="s">
        <v>72</v>
      </c>
      <c r="B13" s="4" t="s">
        <v>26</v>
      </c>
      <c r="C13" s="4" t="s">
        <v>27</v>
      </c>
      <c r="D13" s="4" t="s">
        <v>51</v>
      </c>
      <c r="E13" s="4" t="s">
        <v>73</v>
      </c>
      <c r="F13" s="6">
        <v>45013</v>
      </c>
      <c r="G13" s="6">
        <v>45014</v>
      </c>
      <c r="H13" s="4">
        <v>1</v>
      </c>
      <c r="I13" s="4">
        <v>1</v>
      </c>
      <c r="J13" s="4">
        <v>1</v>
      </c>
      <c r="K13" s="4" t="s">
        <v>30</v>
      </c>
      <c r="L13" s="4">
        <v>1195</v>
      </c>
      <c r="M13" s="4">
        <v>1195</v>
      </c>
      <c r="N13" s="4" t="s">
        <v>74</v>
      </c>
      <c r="O13" s="4" t="s">
        <v>32</v>
      </c>
      <c r="P13" s="4" t="s">
        <v>33</v>
      </c>
      <c r="Q13" s="4">
        <v>0</v>
      </c>
      <c r="R13" s="7">
        <v>45000</v>
      </c>
      <c r="S13" s="6">
        <v>45017</v>
      </c>
      <c r="T13" s="4" t="s">
        <v>34</v>
      </c>
      <c r="U13" s="4">
        <v>1195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75</v>
      </c>
      <c r="B14" s="4" t="s">
        <v>26</v>
      </c>
      <c r="C14" s="4" t="s">
        <v>27</v>
      </c>
      <c r="D14" s="4" t="s">
        <v>51</v>
      </c>
      <c r="E14" s="4" t="s">
        <v>76</v>
      </c>
      <c r="F14" s="6">
        <v>45002</v>
      </c>
      <c r="G14" s="6">
        <v>45003</v>
      </c>
      <c r="H14" s="4">
        <v>1</v>
      </c>
      <c r="I14" s="4">
        <v>1</v>
      </c>
      <c r="J14" s="4">
        <v>1</v>
      </c>
      <c r="K14" s="4" t="s">
        <v>30</v>
      </c>
      <c r="L14" s="4">
        <v>1312</v>
      </c>
      <c r="M14" s="4">
        <v>1312</v>
      </c>
      <c r="N14" s="4" t="s">
        <v>77</v>
      </c>
      <c r="O14" s="4" t="s">
        <v>32</v>
      </c>
      <c r="P14" s="4" t="s">
        <v>33</v>
      </c>
      <c r="Q14" s="4">
        <v>0</v>
      </c>
      <c r="R14" s="7">
        <v>45000</v>
      </c>
      <c r="S14" s="6">
        <v>45017</v>
      </c>
      <c r="T14" s="4" t="s">
        <v>34</v>
      </c>
      <c r="U14" s="4">
        <v>1312</v>
      </c>
      <c r="V14" s="4">
        <v>0</v>
      </c>
      <c r="W14" s="4">
        <v>0</v>
      </c>
      <c r="X14" s="4" t="s">
        <v>35</v>
      </c>
      <c r="Y14" s="4" t="s">
        <v>78</v>
      </c>
    </row>
    <row r="15" s="4" customFormat="1" spans="1:25">
      <c r="A15" s="4" t="s">
        <v>79</v>
      </c>
      <c r="B15" s="4" t="s">
        <v>26</v>
      </c>
      <c r="C15" s="4" t="s">
        <v>27</v>
      </c>
      <c r="D15" s="4" t="s">
        <v>80</v>
      </c>
      <c r="E15" s="4" t="s">
        <v>81</v>
      </c>
      <c r="F15" s="6">
        <v>45005</v>
      </c>
      <c r="G15" s="6">
        <v>45006</v>
      </c>
      <c r="H15" s="4">
        <v>1</v>
      </c>
      <c r="I15" s="4">
        <v>1</v>
      </c>
      <c r="J15" s="4">
        <v>1</v>
      </c>
      <c r="K15" s="4" t="s">
        <v>30</v>
      </c>
      <c r="L15" s="4">
        <v>1224</v>
      </c>
      <c r="M15" s="4">
        <v>1224</v>
      </c>
      <c r="N15" s="4" t="s">
        <v>82</v>
      </c>
      <c r="O15" s="4" t="s">
        <v>32</v>
      </c>
      <c r="P15" s="4" t="s">
        <v>33</v>
      </c>
      <c r="Q15" s="4">
        <v>0</v>
      </c>
      <c r="R15" s="7">
        <v>45002</v>
      </c>
      <c r="S15" s="6">
        <v>45017</v>
      </c>
      <c r="T15" s="4" t="s">
        <v>34</v>
      </c>
      <c r="U15" s="4">
        <v>1224</v>
      </c>
      <c r="V15" s="4">
        <v>0</v>
      </c>
      <c r="W15" s="4">
        <v>0</v>
      </c>
      <c r="X15" s="4" t="s">
        <v>35</v>
      </c>
      <c r="Y15" s="4" t="s">
        <v>83</v>
      </c>
    </row>
    <row r="16" s="4" customFormat="1" spans="1:25">
      <c r="A16" s="4" t="s">
        <v>84</v>
      </c>
      <c r="B16" s="4" t="s">
        <v>26</v>
      </c>
      <c r="C16" s="4" t="s">
        <v>27</v>
      </c>
      <c r="D16" s="4" t="s">
        <v>28</v>
      </c>
      <c r="E16" s="4" t="s">
        <v>43</v>
      </c>
      <c r="F16" s="6">
        <v>45013</v>
      </c>
      <c r="G16" s="6">
        <v>45016</v>
      </c>
      <c r="H16" s="4">
        <v>2</v>
      </c>
      <c r="I16" s="4">
        <v>3</v>
      </c>
      <c r="J16" s="4">
        <v>6</v>
      </c>
      <c r="K16" s="4" t="s">
        <v>30</v>
      </c>
      <c r="L16" s="4">
        <v>9330</v>
      </c>
      <c r="M16" s="4">
        <v>9330</v>
      </c>
      <c r="N16" s="4" t="s">
        <v>85</v>
      </c>
      <c r="O16" s="4" t="s">
        <v>32</v>
      </c>
      <c r="P16" s="4" t="s">
        <v>33</v>
      </c>
      <c r="Q16" s="4">
        <v>0</v>
      </c>
      <c r="R16" s="7">
        <v>45006</v>
      </c>
      <c r="S16" s="6">
        <v>45017</v>
      </c>
      <c r="T16" s="4" t="s">
        <v>34</v>
      </c>
      <c r="U16" s="4">
        <v>9330</v>
      </c>
      <c r="V16" s="4">
        <v>0</v>
      </c>
      <c r="W16" s="4">
        <v>0</v>
      </c>
      <c r="X16" s="4" t="s">
        <v>35</v>
      </c>
      <c r="Y16" s="4" t="s">
        <v>86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5"/>
  <sheetViews>
    <sheetView tabSelected="1" workbookViewId="0">
      <selection activeCell="A23" sqref="A23:A25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87</v>
      </c>
    </row>
    <row r="2" s="4" customFormat="1" spans="1:9">
      <c r="A2" s="5">
        <v>21714972481</v>
      </c>
      <c r="B2" s="6">
        <v>45006</v>
      </c>
      <c r="C2" s="6">
        <v>45010</v>
      </c>
      <c r="D2" s="4">
        <v>13864</v>
      </c>
      <c r="E2" s="4" t="str">
        <f>VLOOKUP(A2,HOP!A:L,12,0)</f>
        <v>13864.00</v>
      </c>
      <c r="F2" s="4" t="str">
        <f>VLOOKUP(A2,HOP!A:C,3,0)</f>
        <v>2776839</v>
      </c>
      <c r="G2" s="4">
        <f>D2-E2</f>
        <v>0</v>
      </c>
      <c r="H2" s="4" t="str">
        <f>$H$1&amp;F2</f>
        <v>，2776839</v>
      </c>
      <c r="I2" s="4" t="str">
        <f>VLOOKUP(A2,HOP!A:U,21,0)</f>
        <v>直采</v>
      </c>
    </row>
    <row r="3" s="4" customFormat="1" hidden="1" spans="1:9">
      <c r="A3" s="5">
        <v>999221943912917</v>
      </c>
      <c r="B3" s="6">
        <v>45008</v>
      </c>
      <c r="C3" s="6">
        <v>45011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15" si="0">D3-E3</f>
        <v>#N/A</v>
      </c>
      <c r="H3" s="4" t="e">
        <f t="shared" ref="H3:H15" si="1">$H$1&amp;F3</f>
        <v>#N/A</v>
      </c>
      <c r="I3" s="4" t="e">
        <f>VLOOKUP(A3,HOP!A:U,21,0)</f>
        <v>#N/A</v>
      </c>
    </row>
    <row r="4" s="4" customFormat="1" spans="1:9">
      <c r="A4" s="5">
        <v>999222863046087</v>
      </c>
      <c r="B4" s="6">
        <v>45005</v>
      </c>
      <c r="C4" s="6">
        <v>45009</v>
      </c>
      <c r="D4" s="4">
        <v>12440</v>
      </c>
      <c r="E4" s="4" t="str">
        <f>VLOOKUP(A4,HOP!A:L,12,0)</f>
        <v>12440.00</v>
      </c>
      <c r="F4" s="4" t="str">
        <f>VLOOKUP(A4,HOP!A:C,3,0)</f>
        <v>3054035</v>
      </c>
      <c r="G4" s="4">
        <f t="shared" si="0"/>
        <v>0</v>
      </c>
      <c r="H4" s="4" t="str">
        <f t="shared" si="1"/>
        <v>，3054035</v>
      </c>
      <c r="I4" s="4" t="str">
        <f>VLOOKUP(A4,HOP!A:U,21,0)</f>
        <v>直采</v>
      </c>
    </row>
    <row r="5" s="4" customFormat="1" spans="1:9">
      <c r="A5" s="5">
        <v>999223078725395</v>
      </c>
      <c r="B5" s="6">
        <v>45006</v>
      </c>
      <c r="C5" s="6">
        <v>45010</v>
      </c>
      <c r="D5" s="4">
        <v>6000</v>
      </c>
      <c r="E5" s="4" t="str">
        <f>VLOOKUP(A5,HOP!A:L,12,0)</f>
        <v>6000.00</v>
      </c>
      <c r="F5" s="4" t="str">
        <f>VLOOKUP(A5,HOP!A:C,3,0)</f>
        <v>3107698</v>
      </c>
      <c r="G5" s="4">
        <f t="shared" si="0"/>
        <v>0</v>
      </c>
      <c r="H5" s="4" t="str">
        <f t="shared" si="1"/>
        <v>，3107698</v>
      </c>
      <c r="I5" s="4" t="str">
        <f>VLOOKUP(A5,HOP!A:U,21,0)</f>
        <v>直采</v>
      </c>
    </row>
    <row r="6" s="4" customFormat="1" spans="1:9">
      <c r="A6" s="5">
        <v>999223107064958</v>
      </c>
      <c r="B6" s="6">
        <v>45001</v>
      </c>
      <c r="C6" s="6">
        <v>45004</v>
      </c>
      <c r="D6" s="4">
        <v>3680</v>
      </c>
      <c r="E6" s="4" t="str">
        <f>VLOOKUP(A6,HOP!A:L,12,0)</f>
        <v>3680.00</v>
      </c>
      <c r="F6" s="4" t="str">
        <f>VLOOKUP(A6,HOP!A:C,3,0)</f>
        <v>3115378</v>
      </c>
      <c r="G6" s="4">
        <f t="shared" si="0"/>
        <v>0</v>
      </c>
      <c r="H6" s="4" t="str">
        <f t="shared" si="1"/>
        <v>，3115378</v>
      </c>
      <c r="I6" s="4" t="str">
        <f>VLOOKUP(A6,HOP!A:U,21,0)</f>
        <v>直采</v>
      </c>
    </row>
    <row r="7" s="4" customFormat="1" spans="1:9">
      <c r="A7" s="5">
        <v>999223118117040</v>
      </c>
      <c r="B7" s="6">
        <v>45001</v>
      </c>
      <c r="C7" s="6">
        <v>45003</v>
      </c>
      <c r="D7" s="4">
        <v>2848</v>
      </c>
      <c r="E7" s="4" t="str">
        <f>VLOOKUP(A7,HOP!A:L,12,0)</f>
        <v>2848.00</v>
      </c>
      <c r="F7" s="4" t="str">
        <f>VLOOKUP(A7,HOP!A:C,3,0)</f>
        <v>3117703</v>
      </c>
      <c r="G7" s="4">
        <f t="shared" si="0"/>
        <v>0</v>
      </c>
      <c r="H7" s="4" t="str">
        <f t="shared" si="1"/>
        <v>，3117703</v>
      </c>
      <c r="I7" s="4" t="str">
        <f>VLOOKUP(A7,HOP!A:U,21,0)</f>
        <v>直采</v>
      </c>
    </row>
    <row r="8" s="4" customFormat="1" spans="1:9">
      <c r="A8" s="5">
        <v>999223131966083</v>
      </c>
      <c r="B8" s="6">
        <v>45001</v>
      </c>
      <c r="C8" s="6">
        <v>45003</v>
      </c>
      <c r="D8" s="4">
        <v>7680</v>
      </c>
      <c r="E8" s="4" t="str">
        <f>VLOOKUP(A8,HOP!A:L,12,0)</f>
        <v>7680.00</v>
      </c>
      <c r="F8" s="4" t="str">
        <f>VLOOKUP(A8,HOP!A:C,3,0)</f>
        <v>3120771</v>
      </c>
      <c r="G8" s="4">
        <f t="shared" si="0"/>
        <v>0</v>
      </c>
      <c r="H8" s="4" t="str">
        <f t="shared" si="1"/>
        <v>，3120771</v>
      </c>
      <c r="I8" s="4" t="str">
        <f>VLOOKUP(A8,HOP!A:U,21,0)</f>
        <v>直采</v>
      </c>
    </row>
    <row r="9" s="4" customFormat="1" spans="1:9">
      <c r="A9" s="5">
        <v>999223174794628</v>
      </c>
      <c r="B9" s="6">
        <v>45012</v>
      </c>
      <c r="C9" s="6">
        <v>45014</v>
      </c>
      <c r="D9" s="4">
        <v>4900</v>
      </c>
      <c r="E9" s="4" t="str">
        <f>VLOOKUP(A9,HOP!A:L,12,0)</f>
        <v>4900.00</v>
      </c>
      <c r="F9" s="4" t="str">
        <f>VLOOKUP(A9,HOP!A:C,3,0)</f>
        <v>3131984</v>
      </c>
      <c r="G9" s="4">
        <f t="shared" si="0"/>
        <v>0</v>
      </c>
      <c r="H9" s="4" t="str">
        <f t="shared" si="1"/>
        <v>，3131984</v>
      </c>
      <c r="I9" s="4" t="str">
        <f>VLOOKUP(A9,HOP!A:U,21,0)</f>
        <v>直采</v>
      </c>
    </row>
    <row r="10" s="4" customFormat="1" spans="1:9">
      <c r="A10" s="5">
        <v>999223183695375</v>
      </c>
      <c r="B10" s="6">
        <v>45007</v>
      </c>
      <c r="C10" s="6">
        <v>45011</v>
      </c>
      <c r="D10" s="4">
        <v>4840</v>
      </c>
      <c r="E10" s="4" t="str">
        <f>VLOOKUP(A10,HOP!A:L,12,0)</f>
        <v>4840.00</v>
      </c>
      <c r="F10" s="4" t="str">
        <f>VLOOKUP(A10,HOP!A:C,3,0)</f>
        <v>3134443</v>
      </c>
      <c r="G10" s="4">
        <f t="shared" si="0"/>
        <v>0</v>
      </c>
      <c r="H10" s="4" t="str">
        <f t="shared" si="1"/>
        <v>，3134443</v>
      </c>
      <c r="I10" s="4" t="str">
        <f>VLOOKUP(A10,HOP!A:U,21,0)</f>
        <v>直采</v>
      </c>
    </row>
    <row r="11" s="4" customFormat="1" spans="1:9">
      <c r="A11" s="5">
        <v>999223185046146</v>
      </c>
      <c r="B11" s="6">
        <v>45002</v>
      </c>
      <c r="C11" s="6">
        <v>45003</v>
      </c>
      <c r="D11" s="4">
        <v>1454</v>
      </c>
      <c r="E11" s="4" t="str">
        <f>VLOOKUP(A11,HOP!A:L,12,0)</f>
        <v>1454.00</v>
      </c>
      <c r="F11" s="4" t="str">
        <f>VLOOKUP(A11,HOP!A:C,3,0)</f>
        <v>3134979</v>
      </c>
      <c r="G11" s="4">
        <f t="shared" si="0"/>
        <v>0</v>
      </c>
      <c r="H11" s="4" t="str">
        <f t="shared" si="1"/>
        <v>，3134979</v>
      </c>
      <c r="I11" s="4" t="str">
        <f>VLOOKUP(A11,HOP!A:U,21,0)</f>
        <v>直采</v>
      </c>
    </row>
    <row r="12" s="4" customFormat="1" spans="1:9">
      <c r="A12" s="5">
        <v>999223189428176</v>
      </c>
      <c r="B12" s="6">
        <v>45013</v>
      </c>
      <c r="C12" s="6">
        <v>45014</v>
      </c>
      <c r="D12" s="4">
        <v>1195</v>
      </c>
      <c r="E12" s="4" t="str">
        <f>VLOOKUP(A12,HOP!A:L,12,0)</f>
        <v>1195.00</v>
      </c>
      <c r="F12" s="4" t="str">
        <f>VLOOKUP(A12,HOP!A:C,3,0)</f>
        <v>3135933</v>
      </c>
      <c r="G12" s="4">
        <f t="shared" si="0"/>
        <v>0</v>
      </c>
      <c r="H12" s="4" t="str">
        <f t="shared" si="1"/>
        <v>，3135933</v>
      </c>
      <c r="I12" s="4" t="str">
        <f>VLOOKUP(A12,HOP!A:U,21,0)</f>
        <v>直采</v>
      </c>
    </row>
    <row r="13" s="4" customFormat="1" spans="1:9">
      <c r="A13" s="5">
        <v>999223197233969</v>
      </c>
      <c r="B13" s="6">
        <v>45002</v>
      </c>
      <c r="C13" s="6">
        <v>45003</v>
      </c>
      <c r="D13" s="4">
        <v>1312</v>
      </c>
      <c r="E13" s="4" t="str">
        <f>VLOOKUP(A13,HOP!A:L,12,0)</f>
        <v>1312.00</v>
      </c>
      <c r="F13" s="4" t="str">
        <f>VLOOKUP(A13,HOP!A:C,3,0)</f>
        <v>3137751</v>
      </c>
      <c r="G13" s="4">
        <f t="shared" si="0"/>
        <v>0</v>
      </c>
      <c r="H13" s="4" t="str">
        <f t="shared" si="1"/>
        <v>，3137751</v>
      </c>
      <c r="I13" s="4" t="str">
        <f>VLOOKUP(A13,HOP!A:U,21,0)</f>
        <v>直采</v>
      </c>
    </row>
    <row r="14" s="4" customFormat="1" spans="1:9">
      <c r="A14" s="5">
        <v>999223227969013</v>
      </c>
      <c r="B14" s="6">
        <v>45005</v>
      </c>
      <c r="C14" s="6">
        <v>45006</v>
      </c>
      <c r="D14" s="4">
        <v>1224</v>
      </c>
      <c r="E14" s="4" t="str">
        <f>VLOOKUP(A14,HOP!A:L,12,0)</f>
        <v>1224.00</v>
      </c>
      <c r="F14" s="4" t="str">
        <f>VLOOKUP(A14,HOP!A:C,3,0)</f>
        <v>3146659</v>
      </c>
      <c r="G14" s="4">
        <f t="shared" si="0"/>
        <v>0</v>
      </c>
      <c r="H14" s="4" t="str">
        <f t="shared" si="1"/>
        <v>，3146659</v>
      </c>
      <c r="I14" s="4" t="str">
        <f>VLOOKUP(A14,HOP!A:U,21,0)</f>
        <v>直采</v>
      </c>
    </row>
    <row r="15" s="4" customFormat="1" spans="1:9">
      <c r="A15" s="5">
        <v>999223289989968</v>
      </c>
      <c r="B15" s="6">
        <v>45013</v>
      </c>
      <c r="C15" s="6">
        <v>45016</v>
      </c>
      <c r="D15" s="4">
        <v>9330</v>
      </c>
      <c r="E15" s="4" t="str">
        <f>VLOOKUP(A15,HOP!A:L,12,0)</f>
        <v>9330.00</v>
      </c>
      <c r="F15" s="4" t="str">
        <f>VLOOKUP(A15,HOP!A:C,3,0)</f>
        <v>3160972</v>
      </c>
      <c r="G15" s="4">
        <f t="shared" si="0"/>
        <v>0</v>
      </c>
      <c r="H15" s="4" t="str">
        <f t="shared" si="1"/>
        <v>，3160972</v>
      </c>
      <c r="I15" s="4" t="str">
        <f>VLOOKUP(A15,HOP!A:U,21,0)</f>
        <v>直采</v>
      </c>
    </row>
    <row r="17" spans="4:4">
      <c r="D17" s="4">
        <f>SUM(D2:D16)</f>
        <v>70767</v>
      </c>
    </row>
    <row r="23" spans="1:1">
      <c r="A23" s="4" t="s">
        <v>88</v>
      </c>
    </row>
    <row r="24" spans="1:1">
      <c r="A24" s="4" t="s">
        <v>89</v>
      </c>
    </row>
    <row r="25" spans="1:1">
      <c r="A25" s="4" t="s">
        <v>90</v>
      </c>
    </row>
  </sheetData>
  <autoFilter ref="A1:XFD17">
    <filterColumn colId="3">
      <filters blank="1">
        <filter val="3680"/>
        <filter val="4840"/>
        <filter val="4900"/>
        <filter val="6000"/>
        <filter val="7680"/>
        <filter val="9330"/>
        <filter val="12440"/>
        <filter val="1312"/>
        <filter val="1224"/>
        <filter val="1454"/>
        <filter val="13864"/>
        <filter val="1195"/>
        <filter val="70767"/>
        <filter val="28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91</v>
      </c>
      <c r="B1" s="2" t="s">
        <v>92</v>
      </c>
      <c r="C1" s="2" t="s">
        <v>93</v>
      </c>
      <c r="D1" s="2" t="s">
        <v>94</v>
      </c>
      <c r="E1" s="2" t="s">
        <v>13</v>
      </c>
      <c r="F1" s="2" t="s">
        <v>5</v>
      </c>
      <c r="G1" s="2" t="s">
        <v>6</v>
      </c>
      <c r="H1" s="2" t="s">
        <v>95</v>
      </c>
      <c r="I1" s="2" t="s">
        <v>96</v>
      </c>
      <c r="J1" s="2" t="s">
        <v>97</v>
      </c>
      <c r="K1" s="2" t="s">
        <v>98</v>
      </c>
      <c r="L1" s="2" t="s">
        <v>99</v>
      </c>
      <c r="M1" s="2" t="s">
        <v>100</v>
      </c>
      <c r="N1" s="2" t="s">
        <v>101</v>
      </c>
      <c r="O1" s="2" t="s">
        <v>102</v>
      </c>
      <c r="P1" s="2" t="s">
        <v>103</v>
      </c>
      <c r="Q1" s="2" t="s">
        <v>104</v>
      </c>
      <c r="R1" s="2" t="s">
        <v>105</v>
      </c>
      <c r="S1" s="2" t="s">
        <v>106</v>
      </c>
      <c r="T1" s="2" t="s">
        <v>107</v>
      </c>
      <c r="U1" s="2" t="s">
        <v>108</v>
      </c>
      <c r="V1" s="2" t="s">
        <v>109</v>
      </c>
    </row>
    <row r="2" s="1" customFormat="1" spans="1:22">
      <c r="A2" s="3">
        <v>999223289989968</v>
      </c>
      <c r="B2" s="1" t="s">
        <v>110</v>
      </c>
      <c r="C2" s="1" t="s">
        <v>111</v>
      </c>
      <c r="D2" s="1" t="s">
        <v>112</v>
      </c>
      <c r="E2" s="1" t="s">
        <v>113</v>
      </c>
      <c r="F2" s="1" t="s">
        <v>114</v>
      </c>
      <c r="G2" s="1" t="s">
        <v>115</v>
      </c>
      <c r="H2" s="1" t="s">
        <v>116</v>
      </c>
      <c r="I2" s="1" t="s">
        <v>117</v>
      </c>
      <c r="J2" s="1" t="s">
        <v>118</v>
      </c>
      <c r="K2" s="1" t="s">
        <v>117</v>
      </c>
      <c r="L2" s="1" t="s">
        <v>117</v>
      </c>
      <c r="M2" s="1" t="s">
        <v>119</v>
      </c>
      <c r="N2" s="1" t="s">
        <v>119</v>
      </c>
      <c r="O2" s="1" t="s">
        <v>120</v>
      </c>
      <c r="P2" s="1" t="s">
        <v>121</v>
      </c>
      <c r="Q2" s="1" t="s">
        <v>122</v>
      </c>
      <c r="R2" s="1" t="s">
        <v>123</v>
      </c>
      <c r="S2" s="1" t="s">
        <v>124</v>
      </c>
      <c r="T2" s="1" t="s">
        <v>125</v>
      </c>
      <c r="U2" s="1" t="s">
        <v>126</v>
      </c>
      <c r="V2" s="1" t="s">
        <v>127</v>
      </c>
    </row>
    <row r="3" s="1" customFormat="1" spans="1:22">
      <c r="A3" s="3">
        <v>999223227969013</v>
      </c>
      <c r="B3" s="1" t="s">
        <v>128</v>
      </c>
      <c r="C3" s="1" t="s">
        <v>129</v>
      </c>
      <c r="D3" s="1" t="s">
        <v>130</v>
      </c>
      <c r="E3" s="1" t="s">
        <v>82</v>
      </c>
      <c r="F3" s="1" t="s">
        <v>131</v>
      </c>
      <c r="G3" s="1" t="s">
        <v>110</v>
      </c>
      <c r="H3" s="1" t="s">
        <v>116</v>
      </c>
      <c r="I3" s="1" t="s">
        <v>132</v>
      </c>
      <c r="J3" s="1" t="s">
        <v>118</v>
      </c>
      <c r="K3" s="1" t="s">
        <v>132</v>
      </c>
      <c r="L3" s="1" t="s">
        <v>132</v>
      </c>
      <c r="M3" s="1" t="s">
        <v>119</v>
      </c>
      <c r="N3" s="1" t="s">
        <v>119</v>
      </c>
      <c r="O3" s="1" t="s">
        <v>120</v>
      </c>
      <c r="P3" s="1" t="s">
        <v>121</v>
      </c>
      <c r="Q3" s="1" t="s">
        <v>122</v>
      </c>
      <c r="R3" s="1" t="s">
        <v>133</v>
      </c>
      <c r="S3" s="1" t="s">
        <v>124</v>
      </c>
      <c r="T3" s="1" t="s">
        <v>125</v>
      </c>
      <c r="U3" s="1" t="s">
        <v>126</v>
      </c>
      <c r="V3" s="1" t="s">
        <v>134</v>
      </c>
    </row>
    <row r="4" s="1" customFormat="1" spans="1:22">
      <c r="A4" s="3">
        <v>999223197233969</v>
      </c>
      <c r="B4" s="1" t="s">
        <v>135</v>
      </c>
      <c r="C4" s="1" t="s">
        <v>136</v>
      </c>
      <c r="D4" s="1" t="s">
        <v>137</v>
      </c>
      <c r="E4" s="1" t="s">
        <v>77</v>
      </c>
      <c r="F4" s="1" t="s">
        <v>128</v>
      </c>
      <c r="G4" s="1" t="s">
        <v>138</v>
      </c>
      <c r="H4" s="1" t="s">
        <v>116</v>
      </c>
      <c r="I4" s="1" t="s">
        <v>139</v>
      </c>
      <c r="J4" s="1" t="s">
        <v>118</v>
      </c>
      <c r="K4" s="1" t="s">
        <v>139</v>
      </c>
      <c r="L4" s="1" t="s">
        <v>139</v>
      </c>
      <c r="M4" s="1" t="s">
        <v>119</v>
      </c>
      <c r="N4" s="1" t="s">
        <v>119</v>
      </c>
      <c r="O4" s="1" t="s">
        <v>120</v>
      </c>
      <c r="P4" s="1" t="s">
        <v>121</v>
      </c>
      <c r="Q4" s="1" t="s">
        <v>122</v>
      </c>
      <c r="R4" s="1" t="s">
        <v>140</v>
      </c>
      <c r="S4" s="1" t="s">
        <v>124</v>
      </c>
      <c r="T4" s="1" t="s">
        <v>125</v>
      </c>
      <c r="U4" s="1" t="s">
        <v>126</v>
      </c>
      <c r="V4" s="1" t="s">
        <v>134</v>
      </c>
    </row>
    <row r="5" s="1" customFormat="1" spans="1:22">
      <c r="A5" s="3">
        <v>999223189428176</v>
      </c>
      <c r="B5" s="1" t="s">
        <v>135</v>
      </c>
      <c r="C5" s="1" t="s">
        <v>141</v>
      </c>
      <c r="D5" s="1" t="s">
        <v>137</v>
      </c>
      <c r="E5" s="1" t="s">
        <v>74</v>
      </c>
      <c r="F5" s="1" t="s">
        <v>114</v>
      </c>
      <c r="G5" s="1" t="s">
        <v>142</v>
      </c>
      <c r="H5" s="1" t="s">
        <v>116</v>
      </c>
      <c r="I5" s="1" t="s">
        <v>143</v>
      </c>
      <c r="J5" s="1" t="s">
        <v>118</v>
      </c>
      <c r="K5" s="1" t="s">
        <v>143</v>
      </c>
      <c r="L5" s="1" t="s">
        <v>143</v>
      </c>
      <c r="M5" s="1" t="s">
        <v>119</v>
      </c>
      <c r="N5" s="1" t="s">
        <v>119</v>
      </c>
      <c r="O5" s="1" t="s">
        <v>120</v>
      </c>
      <c r="P5" s="1" t="s">
        <v>121</v>
      </c>
      <c r="Q5" s="1" t="s">
        <v>122</v>
      </c>
      <c r="R5" s="1" t="s">
        <v>144</v>
      </c>
      <c r="S5" s="1" t="s">
        <v>124</v>
      </c>
      <c r="T5" s="1" t="s">
        <v>125</v>
      </c>
      <c r="U5" s="1" t="s">
        <v>126</v>
      </c>
      <c r="V5" s="1" t="s">
        <v>134</v>
      </c>
    </row>
    <row r="6" s="1" customFormat="1" spans="1:22">
      <c r="A6" s="3">
        <v>999223185046146</v>
      </c>
      <c r="B6" s="1" t="s">
        <v>145</v>
      </c>
      <c r="C6" s="1" t="s">
        <v>146</v>
      </c>
      <c r="D6" s="1" t="s">
        <v>137</v>
      </c>
      <c r="E6" s="1" t="s">
        <v>70</v>
      </c>
      <c r="F6" s="1" t="s">
        <v>128</v>
      </c>
      <c r="G6" s="1" t="s">
        <v>138</v>
      </c>
      <c r="H6" s="1" t="s">
        <v>116</v>
      </c>
      <c r="I6" s="1" t="s">
        <v>147</v>
      </c>
      <c r="J6" s="1" t="s">
        <v>118</v>
      </c>
      <c r="K6" s="1" t="s">
        <v>147</v>
      </c>
      <c r="L6" s="1" t="s">
        <v>147</v>
      </c>
      <c r="M6" s="1" t="s">
        <v>119</v>
      </c>
      <c r="N6" s="1" t="s">
        <v>119</v>
      </c>
      <c r="O6" s="1" t="s">
        <v>120</v>
      </c>
      <c r="P6" s="1" t="s">
        <v>121</v>
      </c>
      <c r="Q6" s="1" t="s">
        <v>122</v>
      </c>
      <c r="R6" s="1" t="s">
        <v>148</v>
      </c>
      <c r="S6" s="1" t="s">
        <v>124</v>
      </c>
      <c r="T6" s="1" t="s">
        <v>125</v>
      </c>
      <c r="U6" s="1" t="s">
        <v>126</v>
      </c>
      <c r="V6" s="1" t="s">
        <v>134</v>
      </c>
    </row>
    <row r="7" s="1" customFormat="1" spans="1:22">
      <c r="A7" s="3">
        <v>999223183695375</v>
      </c>
      <c r="B7" s="1" t="s">
        <v>145</v>
      </c>
      <c r="C7" s="1" t="s">
        <v>149</v>
      </c>
      <c r="D7" s="1" t="s">
        <v>137</v>
      </c>
      <c r="E7" s="1" t="s">
        <v>66</v>
      </c>
      <c r="F7" s="1" t="s">
        <v>150</v>
      </c>
      <c r="G7" s="1" t="s">
        <v>151</v>
      </c>
      <c r="H7" s="1" t="s">
        <v>116</v>
      </c>
      <c r="I7" s="1" t="s">
        <v>152</v>
      </c>
      <c r="J7" s="1" t="s">
        <v>118</v>
      </c>
      <c r="K7" s="1" t="s">
        <v>152</v>
      </c>
      <c r="L7" s="1" t="s">
        <v>152</v>
      </c>
      <c r="M7" s="1" t="s">
        <v>119</v>
      </c>
      <c r="N7" s="1" t="s">
        <v>119</v>
      </c>
      <c r="O7" s="1" t="s">
        <v>120</v>
      </c>
      <c r="P7" s="1" t="s">
        <v>121</v>
      </c>
      <c r="Q7" s="1" t="s">
        <v>122</v>
      </c>
      <c r="R7" s="1" t="s">
        <v>153</v>
      </c>
      <c r="S7" s="1" t="s">
        <v>124</v>
      </c>
      <c r="T7" s="1" t="s">
        <v>125</v>
      </c>
      <c r="U7" s="1" t="s">
        <v>126</v>
      </c>
      <c r="V7" s="1" t="s">
        <v>134</v>
      </c>
    </row>
    <row r="8" s="1" customFormat="1" spans="1:22">
      <c r="A8" s="3">
        <v>999223174794628</v>
      </c>
      <c r="B8" s="1" t="s">
        <v>145</v>
      </c>
      <c r="C8" s="1" t="s">
        <v>154</v>
      </c>
      <c r="D8" s="1" t="s">
        <v>137</v>
      </c>
      <c r="E8" s="1" t="s">
        <v>155</v>
      </c>
      <c r="F8" s="1" t="s">
        <v>156</v>
      </c>
      <c r="G8" s="1" t="s">
        <v>142</v>
      </c>
      <c r="H8" s="1" t="s">
        <v>116</v>
      </c>
      <c r="I8" s="1" t="s">
        <v>157</v>
      </c>
      <c r="J8" s="1" t="s">
        <v>118</v>
      </c>
      <c r="K8" s="1" t="s">
        <v>157</v>
      </c>
      <c r="L8" s="1" t="s">
        <v>157</v>
      </c>
      <c r="M8" s="1" t="s">
        <v>119</v>
      </c>
      <c r="N8" s="1" t="s">
        <v>119</v>
      </c>
      <c r="O8" s="1" t="s">
        <v>120</v>
      </c>
      <c r="P8" s="1" t="s">
        <v>121</v>
      </c>
      <c r="Q8" s="1" t="s">
        <v>122</v>
      </c>
      <c r="R8" s="1" t="s">
        <v>158</v>
      </c>
      <c r="S8" s="1" t="s">
        <v>124</v>
      </c>
      <c r="T8" s="1" t="s">
        <v>125</v>
      </c>
      <c r="U8" s="1" t="s">
        <v>126</v>
      </c>
      <c r="V8" s="1" t="s">
        <v>134</v>
      </c>
    </row>
    <row r="9" s="1" customFormat="1" spans="1:22">
      <c r="A9" s="3">
        <v>999223131966083</v>
      </c>
      <c r="B9" s="1" t="s">
        <v>159</v>
      </c>
      <c r="C9" s="1" t="s">
        <v>160</v>
      </c>
      <c r="D9" s="1" t="s">
        <v>137</v>
      </c>
      <c r="E9" s="1" t="s">
        <v>60</v>
      </c>
      <c r="F9" s="1" t="s">
        <v>161</v>
      </c>
      <c r="G9" s="1" t="s">
        <v>138</v>
      </c>
      <c r="H9" s="1" t="s">
        <v>116</v>
      </c>
      <c r="I9" s="1" t="s">
        <v>162</v>
      </c>
      <c r="J9" s="1" t="s">
        <v>118</v>
      </c>
      <c r="K9" s="1" t="s">
        <v>162</v>
      </c>
      <c r="L9" s="1" t="s">
        <v>162</v>
      </c>
      <c r="M9" s="1" t="s">
        <v>119</v>
      </c>
      <c r="N9" s="1" t="s">
        <v>119</v>
      </c>
      <c r="O9" s="1" t="s">
        <v>120</v>
      </c>
      <c r="P9" s="1" t="s">
        <v>121</v>
      </c>
      <c r="Q9" s="1" t="s">
        <v>122</v>
      </c>
      <c r="R9" s="1" t="s">
        <v>163</v>
      </c>
      <c r="S9" s="1" t="s">
        <v>124</v>
      </c>
      <c r="T9" s="1" t="s">
        <v>125</v>
      </c>
      <c r="U9" s="1" t="s">
        <v>126</v>
      </c>
      <c r="V9" s="1" t="s">
        <v>134</v>
      </c>
    </row>
    <row r="10" s="1" customFormat="1" spans="1:22">
      <c r="A10" s="3">
        <v>999223118117040</v>
      </c>
      <c r="B10" s="1" t="s">
        <v>164</v>
      </c>
      <c r="C10" s="1" t="s">
        <v>165</v>
      </c>
      <c r="D10" s="1" t="s">
        <v>137</v>
      </c>
      <c r="E10" s="1" t="s">
        <v>166</v>
      </c>
      <c r="F10" s="1" t="s">
        <v>161</v>
      </c>
      <c r="G10" s="1" t="s">
        <v>138</v>
      </c>
      <c r="H10" s="1" t="s">
        <v>116</v>
      </c>
      <c r="I10" s="1" t="s">
        <v>167</v>
      </c>
      <c r="J10" s="1" t="s">
        <v>118</v>
      </c>
      <c r="K10" s="1" t="s">
        <v>167</v>
      </c>
      <c r="L10" s="1" t="s">
        <v>167</v>
      </c>
      <c r="M10" s="1" t="s">
        <v>119</v>
      </c>
      <c r="N10" s="1" t="s">
        <v>119</v>
      </c>
      <c r="O10" s="1" t="s">
        <v>120</v>
      </c>
      <c r="P10" s="1" t="s">
        <v>121</v>
      </c>
      <c r="Q10" s="1" t="s">
        <v>122</v>
      </c>
      <c r="R10" s="1" t="s">
        <v>168</v>
      </c>
      <c r="S10" s="1" t="s">
        <v>124</v>
      </c>
      <c r="T10" s="1" t="s">
        <v>125</v>
      </c>
      <c r="U10" s="1" t="s">
        <v>126</v>
      </c>
      <c r="V10" s="1" t="s">
        <v>134</v>
      </c>
    </row>
    <row r="11" s="1" customFormat="1" spans="1:22">
      <c r="A11" s="3">
        <v>999223107064958</v>
      </c>
      <c r="B11" s="1" t="s">
        <v>169</v>
      </c>
      <c r="C11" s="1" t="s">
        <v>170</v>
      </c>
      <c r="D11" s="1" t="s">
        <v>137</v>
      </c>
      <c r="E11" s="1" t="s">
        <v>53</v>
      </c>
      <c r="F11" s="1" t="s">
        <v>161</v>
      </c>
      <c r="G11" s="1" t="s">
        <v>171</v>
      </c>
      <c r="H11" s="1" t="s">
        <v>116</v>
      </c>
      <c r="I11" s="1" t="s">
        <v>172</v>
      </c>
      <c r="J11" s="1" t="s">
        <v>118</v>
      </c>
      <c r="K11" s="1" t="s">
        <v>172</v>
      </c>
      <c r="L11" s="1" t="s">
        <v>172</v>
      </c>
      <c r="M11" s="1" t="s">
        <v>119</v>
      </c>
      <c r="N11" s="1" t="s">
        <v>119</v>
      </c>
      <c r="O11" s="1" t="s">
        <v>120</v>
      </c>
      <c r="P11" s="1" t="s">
        <v>121</v>
      </c>
      <c r="Q11" s="1" t="s">
        <v>122</v>
      </c>
      <c r="R11" s="1" t="s">
        <v>173</v>
      </c>
      <c r="S11" s="1" t="s">
        <v>124</v>
      </c>
      <c r="T11" s="1" t="s">
        <v>125</v>
      </c>
      <c r="U11" s="1" t="s">
        <v>126</v>
      </c>
      <c r="V11" s="1" t="s">
        <v>134</v>
      </c>
    </row>
    <row r="12" s="1" customFormat="1" spans="1:22">
      <c r="A12" s="3">
        <v>999223078725395</v>
      </c>
      <c r="B12" s="1" t="s">
        <v>174</v>
      </c>
      <c r="C12" s="1" t="s">
        <v>175</v>
      </c>
      <c r="D12" s="1" t="s">
        <v>112</v>
      </c>
      <c r="E12" s="1" t="s">
        <v>176</v>
      </c>
      <c r="F12" s="1" t="s">
        <v>110</v>
      </c>
      <c r="G12" s="1" t="s">
        <v>177</v>
      </c>
      <c r="H12" s="1" t="s">
        <v>116</v>
      </c>
      <c r="I12" s="1" t="s">
        <v>178</v>
      </c>
      <c r="J12" s="1" t="s">
        <v>118</v>
      </c>
      <c r="K12" s="1" t="s">
        <v>178</v>
      </c>
      <c r="L12" s="1" t="s">
        <v>178</v>
      </c>
      <c r="M12" s="1" t="s">
        <v>119</v>
      </c>
      <c r="N12" s="1" t="s">
        <v>119</v>
      </c>
      <c r="O12" s="1" t="s">
        <v>120</v>
      </c>
      <c r="P12" s="1" t="s">
        <v>121</v>
      </c>
      <c r="Q12" s="1" t="s">
        <v>122</v>
      </c>
      <c r="R12" s="1" t="s">
        <v>179</v>
      </c>
      <c r="S12" s="1" t="s">
        <v>124</v>
      </c>
      <c r="T12" s="1" t="s">
        <v>125</v>
      </c>
      <c r="U12" s="1" t="s">
        <v>126</v>
      </c>
      <c r="V12" s="1" t="s">
        <v>127</v>
      </c>
    </row>
    <row r="13" s="1" customFormat="1" spans="1:22">
      <c r="A13" s="3">
        <v>999222863046087</v>
      </c>
      <c r="B13" s="1" t="s">
        <v>180</v>
      </c>
      <c r="C13" s="1" t="s">
        <v>181</v>
      </c>
      <c r="D13" s="1" t="s">
        <v>112</v>
      </c>
      <c r="E13" s="1" t="s">
        <v>182</v>
      </c>
      <c r="F13" s="1" t="s">
        <v>131</v>
      </c>
      <c r="G13" s="1" t="s">
        <v>183</v>
      </c>
      <c r="H13" s="1" t="s">
        <v>116</v>
      </c>
      <c r="I13" s="1" t="s">
        <v>184</v>
      </c>
      <c r="J13" s="1" t="s">
        <v>118</v>
      </c>
      <c r="K13" s="1" t="s">
        <v>184</v>
      </c>
      <c r="L13" s="1" t="s">
        <v>184</v>
      </c>
      <c r="M13" s="1" t="s">
        <v>119</v>
      </c>
      <c r="N13" s="1" t="s">
        <v>119</v>
      </c>
      <c r="O13" s="1" t="s">
        <v>120</v>
      </c>
      <c r="P13" s="1" t="s">
        <v>121</v>
      </c>
      <c r="Q13" s="1" t="s">
        <v>122</v>
      </c>
      <c r="R13" s="1" t="s">
        <v>185</v>
      </c>
      <c r="S13" s="1" t="s">
        <v>124</v>
      </c>
      <c r="T13" s="1" t="s">
        <v>125</v>
      </c>
      <c r="U13" s="1" t="s">
        <v>126</v>
      </c>
      <c r="V13" s="1" t="s">
        <v>127</v>
      </c>
    </row>
    <row r="14" s="1" customFormat="1" spans="1:22">
      <c r="A14" s="3">
        <v>21714972481</v>
      </c>
      <c r="B14" s="1" t="s">
        <v>186</v>
      </c>
      <c r="C14" s="1" t="s">
        <v>187</v>
      </c>
      <c r="D14" s="1" t="s">
        <v>112</v>
      </c>
      <c r="E14" s="1" t="s">
        <v>188</v>
      </c>
      <c r="F14" s="1" t="s">
        <v>110</v>
      </c>
      <c r="G14" s="1" t="s">
        <v>177</v>
      </c>
      <c r="H14" s="1" t="s">
        <v>116</v>
      </c>
      <c r="I14" s="1" t="s">
        <v>189</v>
      </c>
      <c r="J14" s="1" t="s">
        <v>118</v>
      </c>
      <c r="K14" s="1" t="s">
        <v>189</v>
      </c>
      <c r="L14" s="1" t="s">
        <v>189</v>
      </c>
      <c r="M14" s="1" t="s">
        <v>119</v>
      </c>
      <c r="N14" s="1" t="s">
        <v>119</v>
      </c>
      <c r="O14" s="1" t="s">
        <v>120</v>
      </c>
      <c r="P14" s="1" t="s">
        <v>121</v>
      </c>
      <c r="Q14" s="1" t="s">
        <v>122</v>
      </c>
      <c r="R14" s="1" t="s">
        <v>190</v>
      </c>
      <c r="S14" s="1" t="s">
        <v>124</v>
      </c>
      <c r="T14" s="1" t="s">
        <v>125</v>
      </c>
      <c r="U14" s="1" t="s">
        <v>126</v>
      </c>
      <c r="V14" s="1" t="s">
        <v>127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2023-04-03T02:36:58Z</dcterms:created>
  <dcterms:modified xsi:type="dcterms:W3CDTF">2023-04-03T02:45:58Z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FAB9BA9DA8534567973A440E2512D02B</vt:lpwstr>
  </property>
  <property fmtid="{D5CDD505-2E9C-101B-9397-08002B2CF9AE}" pid="3" name="KSOProductBuildVer">
    <vt:lpwstr>2052-11.1.0.13703</vt:lpwstr>
  </property>
</Properties>
</file>